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11経営企画室\100 照会・回答\R5\R6.01.18 公営企業に係る経営比較分析表(令和4年度)の分析等について\01 県依頼文\03_各課シート\下水道課\"/>
    </mc:Choice>
  </mc:AlternateContent>
  <workbookProtection workbookAlgorithmName="SHA-512" workbookHashValue="ZENyzU2A4IdfMfDkBgmuX/Qg4vNm5VWEgKCO3HJNtnbAOjqtFZb6+MbkWoexb0Hq081uZkdy2GwOk6gqCyxOaQ==" workbookSaltValue="NGT9oqfjKMQux9fjzTDyi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<sst xmlns="http://schemas.openxmlformats.org/spreadsheetml/2006/main" count="231" uniqueCount="117">
  <si>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</si>
  <si>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</si>
  <si>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</si>
  <si>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</si>
  <si>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</si>
  <si>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</si>
  <si>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</si>
  <si>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</si>
  <si>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</si>
  <si>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</si>
  <si>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</si>
  <si>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</si>
  <si>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</si>
  <si>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</si>
  <si>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</si>
  <si>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</si>
  <si>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</si>
  <si>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</si>
  <si>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</si>
  <si>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</si>
  <si>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</si>
  <si>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</si>
  <si>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</si>
  <si>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</si>
  <si>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</si>
  <si>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</si>
  <si>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</si>
  <si>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</si>
  <si>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</si>
  <si>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</si>
  <si>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</si>
  <si>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</si>
  <si>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</si>
  <si>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</si>
  <si>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</si>
  <si>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</si>
  <si>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</si>
  <si>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</si>
  <si>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</si>
  <si>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</si>
  <si>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</si>
  <si>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</si>
  <si>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</si>
  <si>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</si>
  <si>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</si>
  <si>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</si>
  <si>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</si>
  <si>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</si>
  <si>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</si>
  <si>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</si>
  <si>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</si>
  <si>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</si>
  <si>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</si>
  <si>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</si>
  <si>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</si>
  <si>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</si>
  <si>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</si>
  <si>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</si>
  <si>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</si>
  <si>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</si>
  <si>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</si>
  <si>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</si>
  <si>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</si>
  <si>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</si>
  <si>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</si>
  <si>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</si>
  <si>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</si>
  <si>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</si>
  <si>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</si>
  <si>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</si>
  <si>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</si>
  <si>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</si>
  <si>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</si>
  <si>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</si>
  <si>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</si>
  <si>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</si>
  <si>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</si>
  <si>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</si>
  <si>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</si>
  <si>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</si>
  <si>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</si>
  <si>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</si>
  <si>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</si>
  <si>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</si>
  <si>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</si>
  <si>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</si>
  <si>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</si>
  <si>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</si>
  <si>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</si>
  <si>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</si>
  <si>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</si>
  <si>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</si>
  <si>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</si>
  <si>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</si>
  <si>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</si>
  <si>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</si>
  <si>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長岡市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</si>
  <si>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</si>
  <si>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</si>
  <si>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</si>
  <si>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</si>
  <si>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</si>
  <si>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</si>
  <si>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</si>
  <si>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</si>
  <si>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</si>
  <si>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</si>
  <si>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</si>
  <si>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</si>
  <si>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</si>
  <si>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</si>
  <si>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</si>
  <si>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</si>
  <si>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</si>
  <si>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・経常収支比率は100％を超えており、健全な状態である。
・流動比率は100％を大きく下回っているが、企業債の償還時期に合わせ適切な資金調達を行っている。
・企業債残高対事業規模比率は、減少傾向にある。
　新規の企業債発行を計画的に行う事で、より適切な投資規模に近づけていく予定である。
・汚水処理原価は類似団体平均値と比較してやや低い値となっているが、経費回収率は100％を大きく下回っている。持続可能な経営を実現するため適正な使用料水準の検討が課題となっている。
・施設利用率は、類似団体平均値と比較して、やや高い値となっている。
　今後の人口減少等を踏まえ、施設更新時に計画処理能力の見直し等を適宜行う必要がある。
・水洗化率は、類似団体平均値及び全国平均値よりも高い値となっている。
　今後も普及啓発を行い、接続促進に努めていく。</t>
    <rPh sb="166" eb="167">
      <t>ヒク</t>
    </rPh>
    <phoneticPr fontId="4"/>
  </si>
  <si>
    <t>・耐用年数を超えた管渠は存在していないが、処理場施設の一部の機械に耐用年数を超えているものが存在する。
　今後、維持管理適正化計画に基づき、長寿命化に取り組み、適正な更新を図っていく。</t>
    <rPh sb="53" eb="55">
      <t>コンゴ</t>
    </rPh>
    <rPh sb="56" eb="58">
      <t>イジ</t>
    </rPh>
    <rPh sb="58" eb="60">
      <t>カンリ</t>
    </rPh>
    <rPh sb="60" eb="63">
      <t>テキセイカ</t>
    </rPh>
    <rPh sb="63" eb="65">
      <t>ケイカク</t>
    </rPh>
    <rPh sb="66" eb="67">
      <t>モト</t>
    </rPh>
    <rPh sb="70" eb="74">
      <t>チョウジュミョウカ</t>
    </rPh>
    <rPh sb="75" eb="76">
      <t>ト</t>
    </rPh>
    <rPh sb="77" eb="78">
      <t>ク</t>
    </rPh>
    <rPh sb="80" eb="82">
      <t>テキセイ</t>
    </rPh>
    <rPh sb="83" eb="85">
      <t>コウシン</t>
    </rPh>
    <rPh sb="86" eb="87">
      <t>ハカ</t>
    </rPh>
    <phoneticPr fontId="4"/>
  </si>
  <si>
    <t>・経営戦略やストックマネジメント計画等に基づき経営の健全化を図っていきたい。
・経費回収率を改善していくために、以下の取組を進める。
〇包括的民間委託による経費削減効果の検証
〇水洗化率向上のため、継続的な接続促進啓発活動
〇適切な使用料設定の検討
〇新技術の導入による経費の削減方策の検証
〇小規模処理場の統合を進め、更新費用と維持管理費用の削減を図る。
・老朽化施設の更新については、引き続き計画的に行っていきたい。</t>
    <rPh sb="30" eb="31">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</si>
</sst>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67-4CA4-93C1-D1CF2F5540A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0.02</c:v>
                </c:pt>
                <c:pt idx="3">
                  <c:v>0.01</c:v>
                </c:pt>
                <c:pt idx="4">
                  <c:v>0.01</c:v>
                </c:pt>
              </c:numCache>
            </c:numRef>
          </c:val>
          <c:smooth val="0"/>
          <c:extLst>
            <c:ext xmlns:c16="http://schemas.microsoft.com/office/drawing/2014/chart" uri="{C3380CC4-5D6E-409C-BE32-E72D297353CC}">
              <c16:uniqueId val="{00000001-0C67-4CA4-93C1-D1CF2F5540A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59.49</c:v>
                </c:pt>
                <c:pt idx="1">
                  <c:v>58.43</c:v>
                </c:pt>
                <c:pt idx="2">
                  <c:v>60.31</c:v>
                </c:pt>
                <c:pt idx="3">
                  <c:v>56.91</c:v>
                </c:pt>
                <c:pt idx="4">
                  <c:v>55.98</c:v>
                </c:pt>
              </c:numCache>
            </c:numRef>
          </c:val>
          <c:extLst>
            <c:ext xmlns:c16="http://schemas.microsoft.com/office/drawing/2014/chart" uri="{C3380CC4-5D6E-409C-BE32-E72D297353CC}">
              <c16:uniqueId val="{00000000-FAF1-4118-8C13-C2F3F854F8A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56.72</c:v>
                </c:pt>
                <c:pt idx="1">
                  <c:v>54.06</c:v>
                </c:pt>
                <c:pt idx="2">
                  <c:v>55.26</c:v>
                </c:pt>
                <c:pt idx="3">
                  <c:v>54.54</c:v>
                </c:pt>
                <c:pt idx="4">
                  <c:v>52.9</c:v>
                </c:pt>
              </c:numCache>
            </c:numRef>
          </c:val>
          <c:smooth val="0"/>
          <c:extLst>
            <c:ext xmlns:c16="http://schemas.microsoft.com/office/drawing/2014/chart" uri="{C3380CC4-5D6E-409C-BE32-E72D297353CC}">
              <c16:uniqueId val="{00000001-FAF1-4118-8C13-C2F3F854F8A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97.31</c:v>
                </c:pt>
                <c:pt idx="1">
                  <c:v>97.21</c:v>
                </c:pt>
                <c:pt idx="2">
                  <c:v>98.07</c:v>
                </c:pt>
                <c:pt idx="3">
                  <c:v>97.34</c:v>
                </c:pt>
                <c:pt idx="4">
                  <c:v>97.61</c:v>
                </c:pt>
              </c:numCache>
            </c:numRef>
          </c:val>
          <c:extLst>
            <c:ext xmlns:c16="http://schemas.microsoft.com/office/drawing/2014/chart" uri="{C3380CC4-5D6E-409C-BE32-E72D297353CC}">
              <c16:uniqueId val="{00000000-967D-4E93-AD8A-B9E146C54F0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90.04</c:v>
                </c:pt>
                <c:pt idx="1">
                  <c:v>90.11</c:v>
                </c:pt>
                <c:pt idx="2">
                  <c:v>90.52</c:v>
                </c:pt>
                <c:pt idx="3">
                  <c:v>90.3</c:v>
                </c:pt>
                <c:pt idx="4">
                  <c:v>90.3</c:v>
                </c:pt>
              </c:numCache>
            </c:numRef>
          </c:val>
          <c:smooth val="0"/>
          <c:extLst>
            <c:ext xmlns:c16="http://schemas.microsoft.com/office/drawing/2014/chart" uri="{C3380CC4-5D6E-409C-BE32-E72D297353CC}">
              <c16:uniqueId val="{00000001-967D-4E93-AD8A-B9E146C54F0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103.92</c:v>
                </c:pt>
                <c:pt idx="1">
                  <c:v>103.52</c:v>
                </c:pt>
                <c:pt idx="2">
                  <c:v>104.05</c:v>
                </c:pt>
                <c:pt idx="3">
                  <c:v>101.05</c:v>
                </c:pt>
                <c:pt idx="4">
                  <c:v>102.04</c:v>
                </c:pt>
              </c:numCache>
            </c:numRef>
          </c:val>
          <c:extLst>
            <c:ext xmlns:c16="http://schemas.microsoft.com/office/drawing/2014/chart" uri="{C3380CC4-5D6E-409C-BE32-E72D297353CC}">
              <c16:uniqueId val="{00000000-15F5-4918-A21F-A1B1BA21879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101.27</c:v>
                </c:pt>
                <c:pt idx="1">
                  <c:v>101.91</c:v>
                </c:pt>
                <c:pt idx="2">
                  <c:v>103.09</c:v>
                </c:pt>
                <c:pt idx="3">
                  <c:v>102.11</c:v>
                </c:pt>
                <c:pt idx="4">
                  <c:v>101.91</c:v>
                </c:pt>
              </c:numCache>
            </c:numRef>
          </c:val>
          <c:smooth val="0"/>
          <c:extLst>
            <c:ext xmlns:c16="http://schemas.microsoft.com/office/drawing/2014/chart" uri="{C3380CC4-5D6E-409C-BE32-E72D297353CC}">
              <c16:uniqueId val="{00000001-15F5-4918-A21F-A1B1BA21879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20.52</c:v>
                </c:pt>
                <c:pt idx="1">
                  <c:v>23.3</c:v>
                </c:pt>
                <c:pt idx="2">
                  <c:v>25.91</c:v>
                </c:pt>
                <c:pt idx="3">
                  <c:v>28.57</c:v>
                </c:pt>
                <c:pt idx="4">
                  <c:v>31.18</c:v>
                </c:pt>
              </c:numCache>
            </c:numRef>
          </c:val>
          <c:extLst>
            <c:ext xmlns:c16="http://schemas.microsoft.com/office/drawing/2014/chart" uri="{C3380CC4-5D6E-409C-BE32-E72D297353CC}">
              <c16:uniqueId val="{00000000-FB09-4954-B66A-5D79447E4D1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24.32</c:v>
                </c:pt>
                <c:pt idx="1">
                  <c:v>28.19</c:v>
                </c:pt>
                <c:pt idx="2">
                  <c:v>24.8</c:v>
                </c:pt>
                <c:pt idx="3">
                  <c:v>28.12</c:v>
                </c:pt>
                <c:pt idx="4">
                  <c:v>28.79</c:v>
                </c:pt>
              </c:numCache>
            </c:numRef>
          </c:val>
          <c:smooth val="0"/>
          <c:extLst>
            <c:ext xmlns:c16="http://schemas.microsoft.com/office/drawing/2014/chart" uri="{C3380CC4-5D6E-409C-BE32-E72D297353CC}">
              <c16:uniqueId val="{00000001-FB09-4954-B66A-5D79447E4D1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89-41F8-8714-4216995D597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089-41F8-8714-4216995D597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BD-4CEF-860F-F616740E3EA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137.09</c:v>
                </c:pt>
                <c:pt idx="1">
                  <c:v>127.98</c:v>
                </c:pt>
                <c:pt idx="2">
                  <c:v>101.24</c:v>
                </c:pt>
                <c:pt idx="3">
                  <c:v>124.9</c:v>
                </c:pt>
                <c:pt idx="4">
                  <c:v>124.8</c:v>
                </c:pt>
              </c:numCache>
            </c:numRef>
          </c:val>
          <c:smooth val="0"/>
          <c:extLst>
            <c:ext xmlns:c16="http://schemas.microsoft.com/office/drawing/2014/chart" uri="{C3380CC4-5D6E-409C-BE32-E72D297353CC}">
              <c16:uniqueId val="{00000001-FBBD-4CEF-860F-F616740E3EA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21.12</c:v>
                </c:pt>
                <c:pt idx="1">
                  <c:v>32.19</c:v>
                </c:pt>
                <c:pt idx="2">
                  <c:v>41.56</c:v>
                </c:pt>
                <c:pt idx="3">
                  <c:v>43.85</c:v>
                </c:pt>
                <c:pt idx="4">
                  <c:v>53.05</c:v>
                </c:pt>
              </c:numCache>
            </c:numRef>
          </c:val>
          <c:extLst>
            <c:ext xmlns:c16="http://schemas.microsoft.com/office/drawing/2014/chart" uri="{C3380CC4-5D6E-409C-BE32-E72D297353CC}">
              <c16:uniqueId val="{00000000-96F1-4D04-AE6A-070406D5C50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43.5</c:v>
                </c:pt>
                <c:pt idx="1">
                  <c:v>44.14</c:v>
                </c:pt>
                <c:pt idx="2">
                  <c:v>37.24</c:v>
                </c:pt>
                <c:pt idx="3">
                  <c:v>33.58</c:v>
                </c:pt>
                <c:pt idx="4">
                  <c:v>35.42</c:v>
                </c:pt>
              </c:numCache>
            </c:numRef>
          </c:val>
          <c:smooth val="0"/>
          <c:extLst>
            <c:ext xmlns:c16="http://schemas.microsoft.com/office/drawing/2014/chart" uri="{C3380CC4-5D6E-409C-BE32-E72D297353CC}">
              <c16:uniqueId val="{00000001-96F1-4D04-AE6A-070406D5C50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1555.19</c:v>
                </c:pt>
                <c:pt idx="1">
                  <c:v>1368.35</c:v>
                </c:pt>
                <c:pt idx="2">
                  <c:v>1195.23</c:v>
                </c:pt>
                <c:pt idx="3">
                  <c:v>1013.7</c:v>
                </c:pt>
                <c:pt idx="4">
                  <c:v>827.26</c:v>
                </c:pt>
              </c:numCache>
            </c:numRef>
          </c:val>
          <c:extLst>
            <c:ext xmlns:c16="http://schemas.microsoft.com/office/drawing/2014/chart" uri="{C3380CC4-5D6E-409C-BE32-E72D297353CC}">
              <c16:uniqueId val="{00000000-B933-4459-88B1-52E4BABEDD5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654.91999999999996</c:v>
                </c:pt>
                <c:pt idx="1">
                  <c:v>654.71</c:v>
                </c:pt>
                <c:pt idx="2">
                  <c:v>783.8</c:v>
                </c:pt>
                <c:pt idx="3">
                  <c:v>778.81</c:v>
                </c:pt>
                <c:pt idx="4">
                  <c:v>718.49</c:v>
                </c:pt>
              </c:numCache>
            </c:numRef>
          </c:val>
          <c:smooth val="0"/>
          <c:extLst>
            <c:ext xmlns:c16="http://schemas.microsoft.com/office/drawing/2014/chart" uri="{C3380CC4-5D6E-409C-BE32-E72D297353CC}">
              <c16:uniqueId val="{00000001-B933-4459-88B1-52E4BABEDD5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52.33</c:v>
                </c:pt>
                <c:pt idx="1">
                  <c:v>53.34</c:v>
                </c:pt>
                <c:pt idx="2">
                  <c:v>44.59</c:v>
                </c:pt>
                <c:pt idx="3">
                  <c:v>50.84</c:v>
                </c:pt>
                <c:pt idx="4">
                  <c:v>47.51</c:v>
                </c:pt>
              </c:numCache>
            </c:numRef>
          </c:val>
          <c:extLst>
            <c:ext xmlns:c16="http://schemas.microsoft.com/office/drawing/2014/chart" uri="{C3380CC4-5D6E-409C-BE32-E72D297353CC}">
              <c16:uniqueId val="{00000000-A29B-4EB3-AF8C-C9169C0FDEE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65.39</c:v>
                </c:pt>
                <c:pt idx="1">
                  <c:v>65.37</c:v>
                </c:pt>
                <c:pt idx="2">
                  <c:v>68.11</c:v>
                </c:pt>
                <c:pt idx="3">
                  <c:v>67.23</c:v>
                </c:pt>
                <c:pt idx="4">
                  <c:v>61.82</c:v>
                </c:pt>
              </c:numCache>
            </c:numRef>
          </c:val>
          <c:smooth val="0"/>
          <c:extLst>
            <c:ext xmlns:c16="http://schemas.microsoft.com/office/drawing/2014/chart" uri="{C3380CC4-5D6E-409C-BE32-E72D297353CC}">
              <c16:uniqueId val="{00000001-A29B-4EB3-AF8C-C9169C0FDEE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218.14</c:v>
                </c:pt>
                <c:pt idx="1">
                  <c:v>213.56</c:v>
                </c:pt>
                <c:pt idx="2">
                  <c:v>256.05</c:v>
                </c:pt>
                <c:pt idx="3">
                  <c:v>224.23</c:v>
                </c:pt>
                <c:pt idx="4">
                  <c:v>239.05</c:v>
                </c:pt>
              </c:numCache>
            </c:numRef>
          </c:val>
          <c:extLst>
            <c:ext xmlns:c16="http://schemas.microsoft.com/office/drawing/2014/chart" uri="{C3380CC4-5D6E-409C-BE32-E72D297353CC}">
              <c16:uniqueId val="{00000000-2C1C-4FEB-A48A-0CA80D200B4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230.88</c:v>
                </c:pt>
                <c:pt idx="1">
                  <c:v>228.99</c:v>
                </c:pt>
                <c:pt idx="2">
                  <c:v>222.41</c:v>
                </c:pt>
                <c:pt idx="3">
                  <c:v>228.21</c:v>
                </c:pt>
                <c:pt idx="4">
                  <c:v>246.9</c:v>
                </c:pt>
              </c:numCache>
            </c:numRef>
          </c:val>
          <c:smooth val="0"/>
          <c:extLst>
            <c:ext xmlns:c16="http://schemas.microsoft.com/office/drawing/2014/chart" uri="{C3380CC4-5D6E-409C-BE32-E72D297353CC}">
              <c16:uniqueId val="{00000001-2C1C-4FEB-A48A-0CA80D200B4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新潟県　長岡市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F1</v>
      </c>
      <c r="X8" s="35"/>
      <c r="Y8" s="35"/>
      <c r="Z8" s="35"/>
      <c r="AA8" s="35"/>
      <c r="AB8" s="35"/>
      <c r="AC8" s="35"/>
      <c r="AD8" s="36" t="str">
        <f>データ!$M$6</f>
        <v>非設置</v>
      </c>
      <c r="AE8" s="36"/>
      <c r="AF8" s="36"/>
      <c r="AG8" s="36"/>
      <c r="AH8" s="36"/>
      <c r="AI8" s="36"/>
      <c r="AJ8" s="36"/>
      <c r="AK8" s="3"/>
      <c r="AL8" s="37">
        <f>データ!S6</f>
        <v>261287</v>
      </c>
      <c r="AM8" s="37"/>
      <c r="AN8" s="37"/>
      <c r="AO8" s="37"/>
      <c r="AP8" s="37"/>
      <c r="AQ8" s="37"/>
      <c r="AR8" s="37"/>
      <c r="AS8" s="37"/>
      <c r="AT8" s="38">
        <f>データ!T6</f>
        <v>891.05</v>
      </c>
      <c r="AU8" s="38"/>
      <c r="AV8" s="38"/>
      <c r="AW8" s="38"/>
      <c r="AX8" s="38"/>
      <c r="AY8" s="38"/>
      <c r="AZ8" s="38"/>
      <c r="BA8" s="38"/>
      <c r="BB8" s="38">
        <f>データ!U6</f>
        <v>293.23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87.83</v>
      </c>
      <c r="J10" s="38"/>
      <c r="K10" s="38"/>
      <c r="L10" s="38"/>
      <c r="M10" s="38"/>
      <c r="N10" s="38"/>
      <c r="O10" s="38"/>
      <c r="P10" s="38">
        <f>データ!P6</f>
        <v>3.48</v>
      </c>
      <c r="Q10" s="38"/>
      <c r="R10" s="38"/>
      <c r="S10" s="38"/>
      <c r="T10" s="38"/>
      <c r="U10" s="38"/>
      <c r="V10" s="38"/>
      <c r="W10" s="38">
        <f>データ!Q6</f>
        <v>88.36</v>
      </c>
      <c r="X10" s="38"/>
      <c r="Y10" s="38"/>
      <c r="Z10" s="38"/>
      <c r="AA10" s="38"/>
      <c r="AB10" s="38"/>
      <c r="AC10" s="38"/>
      <c r="AD10" s="37">
        <f>データ!R6</f>
        <v>2288</v>
      </c>
      <c r="AE10" s="37"/>
      <c r="AF10" s="37"/>
      <c r="AG10" s="37"/>
      <c r="AH10" s="37"/>
      <c r="AI10" s="37"/>
      <c r="AJ10" s="37"/>
      <c r="AK10" s="2"/>
      <c r="AL10" s="37">
        <f>データ!V6</f>
        <v>9041</v>
      </c>
      <c r="AM10" s="37"/>
      <c r="AN10" s="37"/>
      <c r="AO10" s="37"/>
      <c r="AP10" s="37"/>
      <c r="AQ10" s="37"/>
      <c r="AR10" s="37"/>
      <c r="AS10" s="37"/>
      <c r="AT10" s="38">
        <f>データ!W6</f>
        <v>5.66</v>
      </c>
      <c r="AU10" s="38"/>
      <c r="AV10" s="38"/>
      <c r="AW10" s="38"/>
      <c r="AX10" s="38"/>
      <c r="AY10" s="38"/>
      <c r="AZ10" s="38"/>
      <c r="BA10" s="38"/>
      <c r="BB10" s="38">
        <f>データ!X6</f>
        <v>1597.35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iR/A/4f3uMSljCZhkLbee5pWesWcWkKjzR10sud2dZYiqdUEslF6T3ETKXVmeYKX5DJBvyP1WmwF7/0m0Rt8Ng==" saltValue="J3SsmTEKWb99bqviexBiy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152021</v>
      </c>
      <c r="D6" s="19">
        <f t="shared" si="3"/>
        <v>46</v>
      </c>
      <c r="E6" s="19">
        <f t="shared" si="3"/>
        <v>17</v>
      </c>
      <c r="F6" s="19">
        <f t="shared" si="3"/>
        <v>5</v>
      </c>
      <c r="G6" s="19">
        <f t="shared" si="3"/>
        <v>0</v>
      </c>
      <c r="H6" s="19" t="str">
        <f t="shared" si="3"/>
        <v>新潟県　長岡市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87.83</v>
      </c>
      <c r="P6" s="20">
        <f t="shared" si="3"/>
        <v>3.48</v>
      </c>
      <c r="Q6" s="20">
        <f t="shared" si="3"/>
        <v>88.36</v>
      </c>
      <c r="R6" s="20">
        <f t="shared" si="3"/>
        <v>2288</v>
      </c>
      <c r="S6" s="20">
        <f t="shared" si="3"/>
        <v>261287</v>
      </c>
      <c r="T6" s="20">
        <f t="shared" si="3"/>
        <v>891.05</v>
      </c>
      <c r="U6" s="20">
        <f t="shared" si="3"/>
        <v>293.23</v>
      </c>
      <c r="V6" s="20">
        <f t="shared" si="3"/>
        <v>9041</v>
      </c>
      <c r="W6" s="20">
        <f t="shared" si="3"/>
        <v>5.66</v>
      </c>
      <c r="X6" s="20">
        <f t="shared" si="3"/>
        <v>1597.35</v>
      </c>
      <c r="Y6" s="21">
        <f>IF(Y7="",NA(),Y7)</f>
        <v>103.92</v>
      </c>
      <c r="Z6" s="21">
        <f t="shared" ref="Z6:AH6" si="4">IF(Z7="",NA(),Z7)</f>
        <v>103.52</v>
      </c>
      <c r="AA6" s="21">
        <f t="shared" si="4"/>
        <v>104.05</v>
      </c>
      <c r="AB6" s="21">
        <f t="shared" si="4"/>
        <v>101.05</v>
      </c>
      <c r="AC6" s="21">
        <f t="shared" si="4"/>
        <v>102.04</v>
      </c>
      <c r="AD6" s="21">
        <f t="shared" si="4"/>
        <v>101.27</v>
      </c>
      <c r="AE6" s="21">
        <f t="shared" si="4"/>
        <v>101.91</v>
      </c>
      <c r="AF6" s="21">
        <f t="shared" si="4"/>
        <v>103.09</v>
      </c>
      <c r="AG6" s="21">
        <f t="shared" si="4"/>
        <v>102.11</v>
      </c>
      <c r="AH6" s="21">
        <f t="shared" si="4"/>
        <v>101.91</v>
      </c>
      <c r="AI6" s="20" t="str">
        <f>IF(AI7="","",IF(AI7="-","【-】","【"&amp;SUBSTITUTE(TEXT(AI7,"#,##0.00"),"-","△")&amp;"】"))</f>
        <v>【103.61】</v>
      </c>
      <c r="AJ6" s="20">
        <f>IF(AJ7="",NA(),AJ7)</f>
        <v>0</v>
      </c>
      <c r="AK6" s="20">
        <f t="shared" ref="AK6:AS6" si="5">IF(AK7="",NA(),AK7)</f>
        <v>0</v>
      </c>
      <c r="AL6" s="20">
        <f t="shared" si="5"/>
        <v>0</v>
      </c>
      <c r="AM6" s="20">
        <f t="shared" si="5"/>
        <v>0</v>
      </c>
      <c r="AN6" s="20">
        <f t="shared" si="5"/>
        <v>0</v>
      </c>
      <c r="AO6" s="21">
        <f t="shared" si="5"/>
        <v>137.09</v>
      </c>
      <c r="AP6" s="21">
        <f t="shared" si="5"/>
        <v>127.98</v>
      </c>
      <c r="AQ6" s="21">
        <f t="shared" si="5"/>
        <v>101.24</v>
      </c>
      <c r="AR6" s="21">
        <f t="shared" si="5"/>
        <v>124.9</v>
      </c>
      <c r="AS6" s="21">
        <f t="shared" si="5"/>
        <v>124.8</v>
      </c>
      <c r="AT6" s="20" t="str">
        <f>IF(AT7="","",IF(AT7="-","【-】","【"&amp;SUBSTITUTE(TEXT(AT7,"#,##0.00"),"-","△")&amp;"】"))</f>
        <v>【133.62】</v>
      </c>
      <c r="AU6" s="21">
        <f>IF(AU7="",NA(),AU7)</f>
        <v>21.12</v>
      </c>
      <c r="AV6" s="21">
        <f t="shared" ref="AV6:BD6" si="6">IF(AV7="",NA(),AV7)</f>
        <v>32.19</v>
      </c>
      <c r="AW6" s="21">
        <f t="shared" si="6"/>
        <v>41.56</v>
      </c>
      <c r="AX6" s="21">
        <f t="shared" si="6"/>
        <v>43.85</v>
      </c>
      <c r="AY6" s="21">
        <f t="shared" si="6"/>
        <v>53.05</v>
      </c>
      <c r="AZ6" s="21">
        <f t="shared" si="6"/>
        <v>43.5</v>
      </c>
      <c r="BA6" s="21">
        <f t="shared" si="6"/>
        <v>44.14</v>
      </c>
      <c r="BB6" s="21">
        <f t="shared" si="6"/>
        <v>37.24</v>
      </c>
      <c r="BC6" s="21">
        <f t="shared" si="6"/>
        <v>33.58</v>
      </c>
      <c r="BD6" s="21">
        <f t="shared" si="6"/>
        <v>35.42</v>
      </c>
      <c r="BE6" s="20" t="str">
        <f>IF(BE7="","",IF(BE7="-","【-】","【"&amp;SUBSTITUTE(TEXT(BE7,"#,##0.00"),"-","△")&amp;"】"))</f>
        <v>【36.94】</v>
      </c>
      <c r="BF6" s="21">
        <f>IF(BF7="",NA(),BF7)</f>
        <v>1555.19</v>
      </c>
      <c r="BG6" s="21">
        <f t="shared" ref="BG6:BO6" si="7">IF(BG7="",NA(),BG7)</f>
        <v>1368.35</v>
      </c>
      <c r="BH6" s="21">
        <f t="shared" si="7"/>
        <v>1195.23</v>
      </c>
      <c r="BI6" s="21">
        <f t="shared" si="7"/>
        <v>1013.7</v>
      </c>
      <c r="BJ6" s="21">
        <f t="shared" si="7"/>
        <v>827.26</v>
      </c>
      <c r="BK6" s="21">
        <f t="shared" si="7"/>
        <v>654.91999999999996</v>
      </c>
      <c r="BL6" s="21">
        <f t="shared" si="7"/>
        <v>654.71</v>
      </c>
      <c r="BM6" s="21">
        <f t="shared" si="7"/>
        <v>783.8</v>
      </c>
      <c r="BN6" s="21">
        <f t="shared" si="7"/>
        <v>778.81</v>
      </c>
      <c r="BO6" s="21">
        <f t="shared" si="7"/>
        <v>718.49</v>
      </c>
      <c r="BP6" s="20" t="str">
        <f>IF(BP7="","",IF(BP7="-","【-】","【"&amp;SUBSTITUTE(TEXT(BP7,"#,##0.00"),"-","△")&amp;"】"))</f>
        <v>【809.19】</v>
      </c>
      <c r="BQ6" s="21">
        <f>IF(BQ7="",NA(),BQ7)</f>
        <v>52.33</v>
      </c>
      <c r="BR6" s="21">
        <f t="shared" ref="BR6:BZ6" si="8">IF(BR7="",NA(),BR7)</f>
        <v>53.34</v>
      </c>
      <c r="BS6" s="21">
        <f t="shared" si="8"/>
        <v>44.59</v>
      </c>
      <c r="BT6" s="21">
        <f t="shared" si="8"/>
        <v>50.84</v>
      </c>
      <c r="BU6" s="21">
        <f t="shared" si="8"/>
        <v>47.51</v>
      </c>
      <c r="BV6" s="21">
        <f t="shared" si="8"/>
        <v>65.39</v>
      </c>
      <c r="BW6" s="21">
        <f t="shared" si="8"/>
        <v>65.37</v>
      </c>
      <c r="BX6" s="21">
        <f t="shared" si="8"/>
        <v>68.11</v>
      </c>
      <c r="BY6" s="21">
        <f t="shared" si="8"/>
        <v>67.23</v>
      </c>
      <c r="BZ6" s="21">
        <f t="shared" si="8"/>
        <v>61.82</v>
      </c>
      <c r="CA6" s="20" t="str">
        <f>IF(CA7="","",IF(CA7="-","【-】","【"&amp;SUBSTITUTE(TEXT(CA7,"#,##0.00"),"-","△")&amp;"】"))</f>
        <v>【57.02】</v>
      </c>
      <c r="CB6" s="21">
        <f>IF(CB7="",NA(),CB7)</f>
        <v>218.14</v>
      </c>
      <c r="CC6" s="21">
        <f t="shared" ref="CC6:CK6" si="9">IF(CC7="",NA(),CC7)</f>
        <v>213.56</v>
      </c>
      <c r="CD6" s="21">
        <f t="shared" si="9"/>
        <v>256.05</v>
      </c>
      <c r="CE6" s="21">
        <f t="shared" si="9"/>
        <v>224.23</v>
      </c>
      <c r="CF6" s="21">
        <f t="shared" si="9"/>
        <v>239.05</v>
      </c>
      <c r="CG6" s="21">
        <f t="shared" si="9"/>
        <v>230.88</v>
      </c>
      <c r="CH6" s="21">
        <f t="shared" si="9"/>
        <v>228.99</v>
      </c>
      <c r="CI6" s="21">
        <f t="shared" si="9"/>
        <v>222.41</v>
      </c>
      <c r="CJ6" s="21">
        <f t="shared" si="9"/>
        <v>228.21</v>
      </c>
      <c r="CK6" s="21">
        <f t="shared" si="9"/>
        <v>246.9</v>
      </c>
      <c r="CL6" s="20" t="str">
        <f>IF(CL7="","",IF(CL7="-","【-】","【"&amp;SUBSTITUTE(TEXT(CL7,"#,##0.00"),"-","△")&amp;"】"))</f>
        <v>【273.68】</v>
      </c>
      <c r="CM6" s="21">
        <f>IF(CM7="",NA(),CM7)</f>
        <v>59.49</v>
      </c>
      <c r="CN6" s="21">
        <f t="shared" ref="CN6:CV6" si="10">IF(CN7="",NA(),CN7)</f>
        <v>58.43</v>
      </c>
      <c r="CO6" s="21">
        <f t="shared" si="10"/>
        <v>60.31</v>
      </c>
      <c r="CP6" s="21">
        <f t="shared" si="10"/>
        <v>56.91</v>
      </c>
      <c r="CQ6" s="21">
        <f t="shared" si="10"/>
        <v>55.98</v>
      </c>
      <c r="CR6" s="21">
        <f t="shared" si="10"/>
        <v>56.72</v>
      </c>
      <c r="CS6" s="21">
        <f t="shared" si="10"/>
        <v>54.06</v>
      </c>
      <c r="CT6" s="21">
        <f t="shared" si="10"/>
        <v>55.26</v>
      </c>
      <c r="CU6" s="21">
        <f t="shared" si="10"/>
        <v>54.54</v>
      </c>
      <c r="CV6" s="21">
        <f t="shared" si="10"/>
        <v>52.9</v>
      </c>
      <c r="CW6" s="20" t="str">
        <f>IF(CW7="","",IF(CW7="-","【-】","【"&amp;SUBSTITUTE(TEXT(CW7,"#,##0.00"),"-","△")&amp;"】"))</f>
        <v>【52.55】</v>
      </c>
      <c r="CX6" s="21">
        <f>IF(CX7="",NA(),CX7)</f>
        <v>97.31</v>
      </c>
      <c r="CY6" s="21">
        <f t="shared" ref="CY6:DG6" si="11">IF(CY7="",NA(),CY7)</f>
        <v>97.21</v>
      </c>
      <c r="CZ6" s="21">
        <f t="shared" si="11"/>
        <v>98.07</v>
      </c>
      <c r="DA6" s="21">
        <f t="shared" si="11"/>
        <v>97.34</v>
      </c>
      <c r="DB6" s="21">
        <f t="shared" si="11"/>
        <v>97.61</v>
      </c>
      <c r="DC6" s="21">
        <f t="shared" si="11"/>
        <v>90.04</v>
      </c>
      <c r="DD6" s="21">
        <f t="shared" si="11"/>
        <v>90.11</v>
      </c>
      <c r="DE6" s="21">
        <f t="shared" si="11"/>
        <v>90.52</v>
      </c>
      <c r="DF6" s="21">
        <f t="shared" si="11"/>
        <v>90.3</v>
      </c>
      <c r="DG6" s="21">
        <f t="shared" si="11"/>
        <v>90.3</v>
      </c>
      <c r="DH6" s="20" t="str">
        <f>IF(DH7="","",IF(DH7="-","【-】","【"&amp;SUBSTITUTE(TEXT(DH7,"#,##0.00"),"-","△")&amp;"】"))</f>
        <v>【87.30】</v>
      </c>
      <c r="DI6" s="21">
        <f>IF(DI7="",NA(),DI7)</f>
        <v>20.52</v>
      </c>
      <c r="DJ6" s="21">
        <f t="shared" ref="DJ6:DR6" si="12">IF(DJ7="",NA(),DJ7)</f>
        <v>23.3</v>
      </c>
      <c r="DK6" s="21">
        <f t="shared" si="12"/>
        <v>25.91</v>
      </c>
      <c r="DL6" s="21">
        <f t="shared" si="12"/>
        <v>28.57</v>
      </c>
      <c r="DM6" s="21">
        <f t="shared" si="12"/>
        <v>31.18</v>
      </c>
      <c r="DN6" s="21">
        <f t="shared" si="12"/>
        <v>24.32</v>
      </c>
      <c r="DO6" s="21">
        <f t="shared" si="12"/>
        <v>28.19</v>
      </c>
      <c r="DP6" s="21">
        <f t="shared" si="12"/>
        <v>24.8</v>
      </c>
      <c r="DQ6" s="21">
        <f t="shared" si="12"/>
        <v>28.12</v>
      </c>
      <c r="DR6" s="21">
        <f t="shared" si="12"/>
        <v>28.79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0.04</v>
      </c>
      <c r="EK6" s="21">
        <f t="shared" si="14"/>
        <v>0.02</v>
      </c>
      <c r="EL6" s="21">
        <f t="shared" si="14"/>
        <v>0.02</v>
      </c>
      <c r="EM6" s="21">
        <f t="shared" si="14"/>
        <v>0.01</v>
      </c>
      <c r="EN6" s="21">
        <f t="shared" si="14"/>
        <v>0.01</v>
      </c>
      <c r="EO6" s="20" t="str">
        <f>IF(EO7="","",IF(EO7="-","【-】","【"&amp;SUBSTITUTE(TEXT(EO7,"#,##0.00"),"-","△")&amp;"】"))</f>
        <v>【0.02】</v>
      </c>
    </row>
    <row r="7" spans="1:148" s="22" customFormat="1" x14ac:dyDescent="0.15">
      <c r="A7" s="14"/>
      <c r="B7" s="23">
        <v>2022</v>
      </c>
      <c r="C7" s="23">
        <v>152021</v>
      </c>
      <c r="D7" s="23">
        <v>46</v>
      </c>
      <c r="E7" s="23">
        <v>17</v>
      </c>
      <c r="F7" s="23">
        <v>5</v>
      </c>
      <c r="G7" s="23">
        <v>0</v>
      </c>
      <c r="H7" s="23" t="s">
        <v>96</v>
      </c>
      <c r="I7" s="23" t="s">
        <v>97</v>
      </c>
      <c r="J7" s="23" t="s">
        <v>98</v>
      </c>
      <c r="K7" s="23" t="s">
        <v>99</v>
      </c>
      <c r="L7" s="23" t="s">
        <v>100</v>
      </c>
      <c r="M7" s="23" t="s">
        <v>101</v>
      </c>
      <c r="N7" s="24" t="s">
        <v>102</v>
      </c>
      <c r="O7" s="24">
        <v>87.83</v>
      </c>
      <c r="P7" s="24">
        <v>3.48</v>
      </c>
      <c r="Q7" s="24">
        <v>88.36</v>
      </c>
      <c r="R7" s="24">
        <v>2288</v>
      </c>
      <c r="S7" s="24">
        <v>261287</v>
      </c>
      <c r="T7" s="24">
        <v>891.05</v>
      </c>
      <c r="U7" s="24">
        <v>293.23</v>
      </c>
      <c r="V7" s="24">
        <v>9041</v>
      </c>
      <c r="W7" s="24">
        <v>5.66</v>
      </c>
      <c r="X7" s="24">
        <v>1597.35</v>
      </c>
      <c r="Y7" s="24">
        <v>103.92</v>
      </c>
      <c r="Z7" s="24">
        <v>103.52</v>
      </c>
      <c r="AA7" s="24">
        <v>104.05</v>
      </c>
      <c r="AB7" s="24">
        <v>101.05</v>
      </c>
      <c r="AC7" s="24">
        <v>102.04</v>
      </c>
      <c r="AD7" s="24">
        <v>101.27</v>
      </c>
      <c r="AE7" s="24">
        <v>101.91</v>
      </c>
      <c r="AF7" s="24">
        <v>103.09</v>
      </c>
      <c r="AG7" s="24">
        <v>102.11</v>
      </c>
      <c r="AH7" s="24">
        <v>101.91</v>
      </c>
      <c r="AI7" s="24">
        <v>103.61</v>
      </c>
      <c r="AJ7" s="24">
        <v>0</v>
      </c>
      <c r="AK7" s="24">
        <v>0</v>
      </c>
      <c r="AL7" s="24">
        <v>0</v>
      </c>
      <c r="AM7" s="24">
        <v>0</v>
      </c>
      <c r="AN7" s="24">
        <v>0</v>
      </c>
      <c r="AO7" s="24">
        <v>137.09</v>
      </c>
      <c r="AP7" s="24">
        <v>127.98</v>
      </c>
      <c r="AQ7" s="24">
        <v>101.24</v>
      </c>
      <c r="AR7" s="24">
        <v>124.9</v>
      </c>
      <c r="AS7" s="24">
        <v>124.8</v>
      </c>
      <c r="AT7" s="24">
        <v>133.62</v>
      </c>
      <c r="AU7" s="24">
        <v>21.12</v>
      </c>
      <c r="AV7" s="24">
        <v>32.19</v>
      </c>
      <c r="AW7" s="24">
        <v>41.56</v>
      </c>
      <c r="AX7" s="24">
        <v>43.85</v>
      </c>
      <c r="AY7" s="24">
        <v>53.05</v>
      </c>
      <c r="AZ7" s="24">
        <v>43.5</v>
      </c>
      <c r="BA7" s="24">
        <v>44.14</v>
      </c>
      <c r="BB7" s="24">
        <v>37.24</v>
      </c>
      <c r="BC7" s="24">
        <v>33.58</v>
      </c>
      <c r="BD7" s="24">
        <v>35.42</v>
      </c>
      <c r="BE7" s="24">
        <v>36.94</v>
      </c>
      <c r="BF7" s="24">
        <v>1555.19</v>
      </c>
      <c r="BG7" s="24">
        <v>1368.35</v>
      </c>
      <c r="BH7" s="24">
        <v>1195.23</v>
      </c>
      <c r="BI7" s="24">
        <v>1013.7</v>
      </c>
      <c r="BJ7" s="24">
        <v>827.26</v>
      </c>
      <c r="BK7" s="24">
        <v>654.91999999999996</v>
      </c>
      <c r="BL7" s="24">
        <v>654.71</v>
      </c>
      <c r="BM7" s="24">
        <v>783.8</v>
      </c>
      <c r="BN7" s="24">
        <v>778.81</v>
      </c>
      <c r="BO7" s="24">
        <v>718.49</v>
      </c>
      <c r="BP7" s="24">
        <v>809.19</v>
      </c>
      <c r="BQ7" s="24">
        <v>52.33</v>
      </c>
      <c r="BR7" s="24">
        <v>53.34</v>
      </c>
      <c r="BS7" s="24">
        <v>44.59</v>
      </c>
      <c r="BT7" s="24">
        <v>50.84</v>
      </c>
      <c r="BU7" s="24">
        <v>47.51</v>
      </c>
      <c r="BV7" s="24">
        <v>65.39</v>
      </c>
      <c r="BW7" s="24">
        <v>65.37</v>
      </c>
      <c r="BX7" s="24">
        <v>68.11</v>
      </c>
      <c r="BY7" s="24">
        <v>67.23</v>
      </c>
      <c r="BZ7" s="24">
        <v>61.82</v>
      </c>
      <c r="CA7" s="24">
        <v>57.02</v>
      </c>
      <c r="CB7" s="24">
        <v>218.14</v>
      </c>
      <c r="CC7" s="24">
        <v>213.56</v>
      </c>
      <c r="CD7" s="24">
        <v>256.05</v>
      </c>
      <c r="CE7" s="24">
        <v>224.23</v>
      </c>
      <c r="CF7" s="24">
        <v>239.05</v>
      </c>
      <c r="CG7" s="24">
        <v>230.88</v>
      </c>
      <c r="CH7" s="24">
        <v>228.99</v>
      </c>
      <c r="CI7" s="24">
        <v>222.41</v>
      </c>
      <c r="CJ7" s="24">
        <v>228.21</v>
      </c>
      <c r="CK7" s="24">
        <v>246.9</v>
      </c>
      <c r="CL7" s="24">
        <v>273.68</v>
      </c>
      <c r="CM7" s="24">
        <v>59.49</v>
      </c>
      <c r="CN7" s="24">
        <v>58.43</v>
      </c>
      <c r="CO7" s="24">
        <v>60.31</v>
      </c>
      <c r="CP7" s="24">
        <v>56.91</v>
      </c>
      <c r="CQ7" s="24">
        <v>55.98</v>
      </c>
      <c r="CR7" s="24">
        <v>56.72</v>
      </c>
      <c r="CS7" s="24">
        <v>54.06</v>
      </c>
      <c r="CT7" s="24">
        <v>55.26</v>
      </c>
      <c r="CU7" s="24">
        <v>54.54</v>
      </c>
      <c r="CV7" s="24">
        <v>52.9</v>
      </c>
      <c r="CW7" s="24">
        <v>52.55</v>
      </c>
      <c r="CX7" s="24">
        <v>97.31</v>
      </c>
      <c r="CY7" s="24">
        <v>97.21</v>
      </c>
      <c r="CZ7" s="24">
        <v>98.07</v>
      </c>
      <c r="DA7" s="24">
        <v>97.34</v>
      </c>
      <c r="DB7" s="24">
        <v>97.61</v>
      </c>
      <c r="DC7" s="24">
        <v>90.04</v>
      </c>
      <c r="DD7" s="24">
        <v>90.11</v>
      </c>
      <c r="DE7" s="24">
        <v>90.52</v>
      </c>
      <c r="DF7" s="24">
        <v>90.3</v>
      </c>
      <c r="DG7" s="24">
        <v>90.3</v>
      </c>
      <c r="DH7" s="24">
        <v>87.3</v>
      </c>
      <c r="DI7" s="24">
        <v>20.52</v>
      </c>
      <c r="DJ7" s="24">
        <v>23.3</v>
      </c>
      <c r="DK7" s="24">
        <v>25.91</v>
      </c>
      <c r="DL7" s="24">
        <v>28.57</v>
      </c>
      <c r="DM7" s="24">
        <v>31.18</v>
      </c>
      <c r="DN7" s="24">
        <v>24.32</v>
      </c>
      <c r="DO7" s="24">
        <v>28.19</v>
      </c>
      <c r="DP7" s="24">
        <v>24.8</v>
      </c>
      <c r="DQ7" s="24">
        <v>28.12</v>
      </c>
      <c r="DR7" s="24">
        <v>28.79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0.04</v>
      </c>
      <c r="EK7" s="24">
        <v>0.02</v>
      </c>
      <c r="EL7" s="24">
        <v>0.02</v>
      </c>
      <c r="EM7" s="24">
        <v>0.01</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長岡市役所</cp:lastModifiedBy>
  <dcterms:created xsi:type="dcterms:W3CDTF">2023-12-12T01:01:17Z</dcterms:created>
  <dcterms:modified xsi:type="dcterms:W3CDTF">2024-02-16T00:13:49Z</dcterms:modified>
  <cp:category/>
</cp:coreProperties>
</file>