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決算関係\R05\R7.1.27【1月31日〆切】_【依頼】公営企業に係る経営比較分析表（令和５年度決算）の分析等について\10 公営企業に係る経営比較分析表(令和5年度)の分析等について\02 各課回答\下水道課\"/>
    </mc:Choice>
  </mc:AlternateContent>
  <workbookProtection workbookAlgorithmName="SHA-512" workbookHashValue="tSqZqjEv/tpxveJy5W+K1W6z0tgszooy3StAirQugQ22EpHM5XCdmZYpEx8ojbH8L1AL+fT2Ag2yr1TXXHFmbg==" workbookSaltValue="6gHQNxuKc45G5ENxEGNVK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alcChain>
</file>

<file path=xl/sharedStrings.xml><?xml version="1.0" encoding="utf-8"?>
<sst xmlns="http://schemas.openxmlformats.org/spreadsheetml/2006/main" count="246" uniqueCount="118">
  <si>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</si>
  <si>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</si>
  <si>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</si>
  <si>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</si>
  <si>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</si>
  <si>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</si>
  <si>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</si>
  <si>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</si>
  <si>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</si>
  <si>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</si>
  <si>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</si>
  <si>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</si>
  <si>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</si>
  <si>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</si>
  <si>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</si>
  <si>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</si>
  <si>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</si>
  <si>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</si>
  <si>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</si>
  <si>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</si>
  <si>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</si>
  <si>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</si>
  <si>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</si>
  <si>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</si>
  <si>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</si>
  <si>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</si>
  <si>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</si>
  <si>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</si>
  <si>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</si>
  <si>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</si>
  <si>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</si>
  <si>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</si>
  <si>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</si>
  <si>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</si>
  <si>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</si>
  <si>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</si>
  <si>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</si>
  <si>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</si>
  <si>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</si>
  <si>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</si>
  <si>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</si>
  <si>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</si>
  <si>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</si>
  <si>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</si>
  <si>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</si>
  <si>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</si>
  <si>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</si>
  <si>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</si>
  <si>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</si>
  <si>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</si>
  <si>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</si>
  <si>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</si>
  <si>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</si>
  <si>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</si>
  <si>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</si>
  <si>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</si>
  <si>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</si>
  <si>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</si>
  <si>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</si>
  <si>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</si>
  <si>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</si>
  <si>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</si>
  <si>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</si>
  <si>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</si>
  <si>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</si>
  <si>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</si>
  <si>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</si>
  <si>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</si>
  <si>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</si>
  <si>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</si>
  <si>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</si>
  <si>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</si>
  <si>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</si>
  <si>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</si>
  <si>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</si>
  <si>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</si>
  <si>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</si>
  <si>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</si>
  <si>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</si>
  <si>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</si>
  <si>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</si>
  <si>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</si>
  <si>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</si>
  <si>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</si>
  <si>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</si>
  <si>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</si>
  <si>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</si>
  <si>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</si>
  <si>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</si>
  <si>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</si>
  <si>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</si>
  <si>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</si>
  <si>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</si>
  <si>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</si>
  <si>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</si>
  <si>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</si>
  <si>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</si>
  <si>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</si>
  <si>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</si>
  <si>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</si>
  <si>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</si>
  <si>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</si>
  <si>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</si>
  <si>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</si>
  <si>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</si>
  <si>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</si>
  <si>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</si>
  <si>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</si>
  <si>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</si>
  <si>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</si>
  <si>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</si>
  <si>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</si>
  <si>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</si>
  <si>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</si>
  <si>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</si>
  <si>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</si>
  <si>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・収益的収支比率が100％を下回ったが、収益的支出に充てた地方債があったものである。
・経費回収率は100％を下回っており、類似団体平均値と比較しても下回っている。持続可能な経営を実現するため適正な使用料水準の検討が課題となっている。
・汚水処理原価は、ほぼ横ばいで推移しており、類似団体平均を下回っている。
・施設利用率は前年度並であり、ほぼ横ばいの状態が続いている。</t>
    <rPh sb="14" eb="16">
      <t>シタマワ</t>
    </rPh>
    <rPh sb="20" eb="25">
      <t>シュウエキテキシシュツ</t>
    </rPh>
    <rPh sb="26" eb="27">
      <t>ア</t>
    </rPh>
    <rPh sb="29" eb="32">
      <t>チホウサイ</t>
    </rPh>
    <phoneticPr fontId="4"/>
  </si>
  <si>
    <t>　経費回収率を改善していくために、維持管理費に係る費用の見直しや、より適切な使用料設定の検討などに努めていきたい。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</si>
</sst>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36-403C-91CE-9117AE4D8D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36-403C-91CE-9117AE4D8D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69.900000000000006</c:v>
                </c:pt>
                <c:pt idx="1">
                  <c:v>69.64</c:v>
                </c:pt>
                <c:pt idx="2">
                  <c:v>69.900000000000006</c:v>
                </c:pt>
                <c:pt idx="3">
                  <c:v>69.97</c:v>
                </c:pt>
                <c:pt idx="4">
                  <c:v>70.17</c:v>
                </c:pt>
              </c:numCache>
            </c:numRef>
          </c:val>
          <c:extLst>
            <c:ext xmlns:c16="http://schemas.microsoft.com/office/drawing/2014/chart" uri="{C3380CC4-5D6E-409C-BE32-E72D297353CC}">
              <c16:uniqueId val="{00000000-AA7E-4C1D-AD03-6480951496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AA7E-4C1D-AD03-6480951496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322-4677-BC20-7A4D298106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9322-4677-BC20-7A4D298106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92.1</c:v>
                </c:pt>
                <c:pt idx="4">
                  <c:v>97.26</c:v>
                </c:pt>
              </c:numCache>
            </c:numRef>
          </c:val>
          <c:extLst>
            <c:ext xmlns:c16="http://schemas.microsoft.com/office/drawing/2014/chart" uri="{C3380CC4-5D6E-409C-BE32-E72D297353CC}">
              <c16:uniqueId val="{00000000-FAF5-48DC-ADA6-55E6AA0925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5-48DC-ADA6-55E6AA0925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D7-45CA-B5DC-1238BC3D99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D7-45CA-B5DC-1238BC3D99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F-44A4-A0C2-F42FBF00BB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F-44A4-A0C2-F42FBF00BB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64-46FE-A3BD-605BD07BB5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64-46FE-A3BD-605BD07BB5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FC-48E5-8BE7-4B65462E2B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C-48E5-8BE7-4B65462E2B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23-42EE-8713-8AB8BCD320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5823-42EE-8713-8AB8BCD320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55.09</c:v>
                </c:pt>
                <c:pt idx="1">
                  <c:v>53.5</c:v>
                </c:pt>
                <c:pt idx="2">
                  <c:v>53.13</c:v>
                </c:pt>
                <c:pt idx="3">
                  <c:v>51.37</c:v>
                </c:pt>
                <c:pt idx="4">
                  <c:v>46.03</c:v>
                </c:pt>
              </c:numCache>
            </c:numRef>
          </c:val>
          <c:extLst>
            <c:ext xmlns:c16="http://schemas.microsoft.com/office/drawing/2014/chart" uri="{C3380CC4-5D6E-409C-BE32-E72D297353CC}">
              <c16:uniqueId val="{00000000-EE3A-47D5-92A6-819129F227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EE3A-47D5-92A6-819129F227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237.8</c:v>
                </c:pt>
                <c:pt idx="1">
                  <c:v>244.12</c:v>
                </c:pt>
                <c:pt idx="2">
                  <c:v>246.34</c:v>
                </c:pt>
                <c:pt idx="3">
                  <c:v>262.94</c:v>
                </c:pt>
                <c:pt idx="4">
                  <c:v>277.60000000000002</c:v>
                </c:pt>
              </c:numCache>
            </c:numRef>
          </c:val>
          <c:extLst>
            <c:ext xmlns:c16="http://schemas.microsoft.com/office/drawing/2014/chart" uri="{C3380CC4-5D6E-409C-BE32-E72D297353CC}">
              <c16:uniqueId val="{00000000-98EA-4AB1-B681-AEB57042C2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98EA-4AB1-B681-AEB57042C2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3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長岡市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258205</v>
      </c>
      <c r="AM8" s="54"/>
      <c r="AN8" s="54"/>
      <c r="AO8" s="54"/>
      <c r="AP8" s="54"/>
      <c r="AQ8" s="54"/>
      <c r="AR8" s="54"/>
      <c r="AS8" s="54"/>
      <c r="AT8" s="53">
        <f>データ!T6</f>
        <v>891.05</v>
      </c>
      <c r="AU8" s="53"/>
      <c r="AV8" s="53"/>
      <c r="AW8" s="53"/>
      <c r="AX8" s="53"/>
      <c r="AY8" s="53"/>
      <c r="AZ8" s="53"/>
      <c r="BA8" s="53"/>
      <c r="BB8" s="53">
        <f>データ!U6</f>
        <v>289.77999999999997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0.23</v>
      </c>
      <c r="Q10" s="53"/>
      <c r="R10" s="53"/>
      <c r="S10" s="53"/>
      <c r="T10" s="53"/>
      <c r="U10" s="53"/>
      <c r="V10" s="53"/>
      <c r="W10" s="53">
        <f>データ!Q6</f>
        <v>100</v>
      </c>
      <c r="X10" s="53"/>
      <c r="Y10" s="53"/>
      <c r="Z10" s="53"/>
      <c r="AA10" s="53"/>
      <c r="AB10" s="53"/>
      <c r="AC10" s="53"/>
      <c r="AD10" s="54">
        <f>データ!R6</f>
        <v>3080</v>
      </c>
      <c r="AE10" s="54"/>
      <c r="AF10" s="54"/>
      <c r="AG10" s="54"/>
      <c r="AH10" s="54"/>
      <c r="AI10" s="54"/>
      <c r="AJ10" s="54"/>
      <c r="AK10" s="2"/>
      <c r="AL10" s="54">
        <f>データ!V6</f>
        <v>598</v>
      </c>
      <c r="AM10" s="54"/>
      <c r="AN10" s="54"/>
      <c r="AO10" s="54"/>
      <c r="AP10" s="54"/>
      <c r="AQ10" s="54"/>
      <c r="AR10" s="54"/>
      <c r="AS10" s="54"/>
      <c r="AT10" s="53">
        <f>データ!W6</f>
        <v>39.83</v>
      </c>
      <c r="AU10" s="53"/>
      <c r="AV10" s="53"/>
      <c r="AW10" s="53"/>
      <c r="AX10" s="53"/>
      <c r="AY10" s="53"/>
      <c r="AZ10" s="53"/>
      <c r="BA10" s="53"/>
      <c r="BB10" s="53">
        <f>データ!X6</f>
        <v>15.01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mHfM99VncVrrw7pCfP6MyMDeMFvi3EtZQid9ObtSOdj7gnzFwjwf40WywqDD41SsIOmiqDBE0H+AlnYDQwkuw==" saltValue="K9OIiGDuQs4xDmBR0JlG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152021</v>
      </c>
      <c r="D6" s="19">
        <f t="shared" si="3"/>
        <v>47</v>
      </c>
      <c r="E6" s="19">
        <f t="shared" si="3"/>
        <v>18</v>
      </c>
      <c r="F6" s="19">
        <f t="shared" si="3"/>
        <v>0</v>
      </c>
      <c r="G6" s="19">
        <f t="shared" si="3"/>
        <v>0</v>
      </c>
      <c r="H6" s="19" t="str">
        <f t="shared" si="3"/>
        <v>新潟県　長岡市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0.23</v>
      </c>
      <c r="Q6" s="20">
        <f t="shared" si="3"/>
        <v>100</v>
      </c>
      <c r="R6" s="20">
        <f t="shared" si="3"/>
        <v>3080</v>
      </c>
      <c r="S6" s="20">
        <f t="shared" si="3"/>
        <v>258205</v>
      </c>
      <c r="T6" s="20">
        <f t="shared" si="3"/>
        <v>891.05</v>
      </c>
      <c r="U6" s="20">
        <f t="shared" si="3"/>
        <v>289.77999999999997</v>
      </c>
      <c r="V6" s="20">
        <f t="shared" si="3"/>
        <v>598</v>
      </c>
      <c r="W6" s="20">
        <f t="shared" si="3"/>
        <v>39.83</v>
      </c>
      <c r="X6" s="20">
        <f t="shared" si="3"/>
        <v>15.01</v>
      </c>
      <c r="Y6" s="21">
        <f>IF(Y7="",NA(),Y7)</f>
        <v>100</v>
      </c>
      <c r="Z6" s="21">
        <f t="shared" ref="Z6:AH6" si="4">IF(Z7="",NA(),Z7)</f>
        <v>100</v>
      </c>
      <c r="AA6" s="21">
        <f t="shared" si="4"/>
        <v>100</v>
      </c>
      <c r="AB6" s="21">
        <f t="shared" si="4"/>
        <v>92.1</v>
      </c>
      <c r="AC6" s="21">
        <f t="shared" si="4"/>
        <v>97.26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55.09</v>
      </c>
      <c r="BR6" s="21">
        <f t="shared" ref="BR6:BZ6" si="8">IF(BR7="",NA(),BR7)</f>
        <v>53.5</v>
      </c>
      <c r="BS6" s="21">
        <f t="shared" si="8"/>
        <v>53.13</v>
      </c>
      <c r="BT6" s="21">
        <f t="shared" si="8"/>
        <v>51.37</v>
      </c>
      <c r="BU6" s="21">
        <f t="shared" si="8"/>
        <v>46.03</v>
      </c>
      <c r="BV6" s="21">
        <f t="shared" si="8"/>
        <v>62.5</v>
      </c>
      <c r="BW6" s="21">
        <f t="shared" si="8"/>
        <v>60.59</v>
      </c>
      <c r="BX6" s="21">
        <f t="shared" si="8"/>
        <v>60</v>
      </c>
      <c r="BY6" s="21">
        <f t="shared" si="8"/>
        <v>59.01</v>
      </c>
      <c r="BZ6" s="21">
        <f t="shared" si="8"/>
        <v>56.06</v>
      </c>
      <c r="CA6" s="20" t="str">
        <f>IF(CA7="","",IF(CA7="-","【-】","【"&amp;SUBSTITUTE(TEXT(CA7,"#,##0.00"),"-","△")&amp;"】"))</f>
        <v>【53.65】</v>
      </c>
      <c r="CB6" s="21">
        <f>IF(CB7="",NA(),CB7)</f>
        <v>237.8</v>
      </c>
      <c r="CC6" s="21">
        <f t="shared" ref="CC6:CK6" si="9">IF(CC7="",NA(),CC7)</f>
        <v>244.12</v>
      </c>
      <c r="CD6" s="21">
        <f t="shared" si="9"/>
        <v>246.34</v>
      </c>
      <c r="CE6" s="21">
        <f t="shared" si="9"/>
        <v>262.94</v>
      </c>
      <c r="CF6" s="21">
        <f t="shared" si="9"/>
        <v>277.60000000000002</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69.900000000000006</v>
      </c>
      <c r="CN6" s="21">
        <f t="shared" ref="CN6:CV6" si="10">IF(CN7="",NA(),CN7)</f>
        <v>69.64</v>
      </c>
      <c r="CO6" s="21">
        <f t="shared" si="10"/>
        <v>69.900000000000006</v>
      </c>
      <c r="CP6" s="21">
        <f t="shared" si="10"/>
        <v>69.97</v>
      </c>
      <c r="CQ6" s="21">
        <f t="shared" si="10"/>
        <v>70.17</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152021</v>
      </c>
      <c r="D7" s="23">
        <v>47</v>
      </c>
      <c r="E7" s="23">
        <v>18</v>
      </c>
      <c r="F7" s="23">
        <v>0</v>
      </c>
      <c r="G7" s="23">
        <v>0</v>
      </c>
      <c r="H7" s="23" t="s">
        <v>98</v>
      </c>
      <c r="I7" s="23" t="s">
        <v>99</v>
      </c>
      <c r="J7" s="23" t="s">
        <v>100</v>
      </c>
      <c r="K7" s="23" t="s">
        <v>101</v>
      </c>
      <c r="L7" s="23" t="s">
        <v>102</v>
      </c>
      <c r="M7" s="23" t="s">
        <v>103</v>
      </c>
      <c r="N7" s="24" t="s">
        <v>104</v>
      </c>
      <c r="O7" s="24" t="s">
        <v>105</v>
      </c>
      <c r="P7" s="24">
        <v>0.23</v>
      </c>
      <c r="Q7" s="24">
        <v>100</v>
      </c>
      <c r="R7" s="24">
        <v>3080</v>
      </c>
      <c r="S7" s="24">
        <v>258205</v>
      </c>
      <c r="T7" s="24">
        <v>891.05</v>
      </c>
      <c r="U7" s="24">
        <v>289.77999999999997</v>
      </c>
      <c r="V7" s="24">
        <v>598</v>
      </c>
      <c r="W7" s="24">
        <v>39.83</v>
      </c>
      <c r="X7" s="24">
        <v>15.01</v>
      </c>
      <c r="Y7" s="24">
        <v>100</v>
      </c>
      <c r="Z7" s="24">
        <v>100</v>
      </c>
      <c r="AA7" s="24">
        <v>100</v>
      </c>
      <c r="AB7" s="24">
        <v>92.1</v>
      </c>
      <c r="AC7" s="24">
        <v>97.26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55.09</v>
      </c>
      <c r="BR7" s="24">
        <v>53.5</v>
      </c>
      <c r="BS7" s="24">
        <v>53.13</v>
      </c>
      <c r="BT7" s="24">
        <v>51.37</v>
      </c>
      <c r="BU7" s="24">
        <v>46.03</v>
      </c>
      <c r="BV7" s="24">
        <v>62.5</v>
      </c>
      <c r="BW7" s="24">
        <v>60.59</v>
      </c>
      <c r="BX7" s="24">
        <v>60</v>
      </c>
      <c r="BY7" s="24">
        <v>59.01</v>
      </c>
      <c r="BZ7" s="24">
        <v>56.06</v>
      </c>
      <c r="CA7" s="24">
        <v>53.65</v>
      </c>
      <c r="CB7" s="24">
        <v>237.8</v>
      </c>
      <c r="CC7" s="24">
        <v>244.12</v>
      </c>
      <c r="CD7" s="24">
        <v>246.34</v>
      </c>
      <c r="CE7" s="24">
        <v>262.94</v>
      </c>
      <c r="CF7" s="24">
        <v>277.60000000000002</v>
      </c>
      <c r="CG7" s="24">
        <v>269.33</v>
      </c>
      <c r="CH7" s="24">
        <v>280.23</v>
      </c>
      <c r="CI7" s="24">
        <v>282.70999999999998</v>
      </c>
      <c r="CJ7" s="24">
        <v>291.82</v>
      </c>
      <c r="CK7" s="24">
        <v>304.36</v>
      </c>
      <c r="CL7" s="24">
        <v>307.86</v>
      </c>
      <c r="CM7" s="24">
        <v>69.900000000000006</v>
      </c>
      <c r="CN7" s="24">
        <v>69.64</v>
      </c>
      <c r="CO7" s="24">
        <v>69.900000000000006</v>
      </c>
      <c r="CP7" s="24">
        <v>69.97</v>
      </c>
      <c r="CQ7" s="24">
        <v>70.17</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