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　経営企画室　■■■\100　★☆照会・回答☆★\000　財政課\R05年度\R06.01.17（神代・渋谷）公営企業に係る経営比較分析表(令和4年度)の分析等について\04_回答\上水\"/>
    </mc:Choice>
  </mc:AlternateContent>
  <workbookProtection workbookAlgorithmName="SHA-512" workbookHashValue="RJDjvpTa9sDcdSHSOvZvgoAygfBPo6LYGjNdyba7rQtDTLmD1EQDnAMh9Iiu5fSlIVBaeny+LQhxQuR5A5BhfQ==" workbookSaltValue="Xc+dybr8ntBa5JO4u287Z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<sst xmlns="http://schemas.openxmlformats.org/spreadsheetml/2006/main" count="228" uniqueCount="114">
  <si>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</si>
  <si>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</si>
  <si>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</si>
  <si>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</si>
  <si>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</si>
  <si>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</si>
  <si>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</si>
  <si>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</si>
  <si>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</si>
  <si>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</si>
  <si>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</si>
  <si>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</si>
  <si>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</si>
  <si>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</si>
  <si>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</si>
  <si>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</si>
  <si>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</si>
  <si>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</si>
  <si>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</si>
  <si>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</si>
  <si>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</si>
  <si>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</si>
  <si>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</si>
  <si>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</si>
  <si>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</si>
  <si>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</si>
  <si>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</si>
  <si>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</si>
  <si>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</si>
  <si>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</si>
  <si>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</si>
  <si>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</si>
  <si>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</si>
  <si>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</si>
  <si>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</si>
  <si>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</si>
  <si>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</si>
  <si>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</si>
  <si>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</si>
  <si>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</si>
  <si>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</si>
  <si>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</si>
  <si>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</si>
  <si>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</si>
  <si>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</si>
  <si>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</si>
  <si>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</si>
  <si>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</si>
  <si>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</si>
  <si>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</si>
  <si>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</si>
  <si>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</si>
  <si>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</si>
  <si>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</si>
  <si>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</si>
  <si>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</si>
  <si>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</si>
  <si>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</si>
  <si>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</si>
  <si>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</si>
  <si>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</si>
  <si>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</si>
  <si>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</si>
  <si>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</si>
  <si>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</si>
  <si>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</si>
  <si>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</si>
  <si>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</si>
  <si>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</si>
  <si>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</si>
  <si>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</si>
  <si>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</si>
  <si>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</si>
  <si>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</si>
  <si>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</si>
  <si>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</si>
  <si>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</si>
  <si>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</si>
  <si>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</si>
  <si>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</si>
  <si>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</si>
  <si>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</si>
  <si>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</si>
  <si>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</si>
  <si>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</si>
  <si>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</si>
  <si>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</si>
  <si>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</si>
  <si>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</si>
  <si>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</si>
  <si>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</si>
  <si>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</si>
  <si>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</si>
  <si>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長岡市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</si>
  <si>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</si>
  <si>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</si>
  <si>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</si>
  <si>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</si>
  <si>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</si>
  <si>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</si>
  <si>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</si>
  <si>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</si>
  <si>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</si>
  <si>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</si>
  <si>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</si>
  <si>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</si>
  <si>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</si>
  <si>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</si>
  <si>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</si>
  <si>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</si>
  <si>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</si>
  <si>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少子高齢化による人口減により給水収益が減少する一方、エネルギー価格の高騰等により経常費用が増加しているため、管路等の耐震化や施設の更新を進めていくために必要な財源の確保が困難になりつつあり、経営状況は一層厳しさを増していくと見込んでいる。
　このような状況を踏まえ、事務事業の見直しや新技術による効率的な漏水調査により有収率の向上を図るなど一層の経費削減に努めるほか、施設のダウンサイジングや適切な施設の維持管理による長寿命化などにより更新事業費を抑制するとともに、水道料金の適正な水準の検討を行い、健全な事業経営に取り組んでいく。
</t>
    <rPh sb="24" eb="26">
      <t>イッポウ</t>
    </rPh>
    <rPh sb="32" eb="34">
      <t>カカク</t>
    </rPh>
    <rPh sb="35" eb="37">
      <t>コウトウ</t>
    </rPh>
    <rPh sb="37" eb="38">
      <t>トウ</t>
    </rPh>
    <rPh sb="41" eb="45">
      <t>ケイジョウヒヨウ</t>
    </rPh>
    <rPh sb="46" eb="48">
      <t>ゾウカ</t>
    </rPh>
    <phoneticPr fontId="17"/>
  </si>
  <si>
    <t xml:space="preserve">①経常収支比率は、エネルギー価格の高騰等により経常費用が増加したため2.25％低下し、全国平均値を上回っているが、類似団体平均値を下回っている。
③流動比率は、建設改良費の増加や給水収益の減少により28.17％低下し、類似団体平均値を下回っているが、短期債務に対して十分な支払能力を有し、一般的に望ましいとされる200％を超え全国平均を上回っている。
④企業債残高対給水収益比率は、平成29年度から企業債発行額を抑制し低下させてきたが、給水収益の減少により類似団体平均値や全国平均を上回っている。
⑤料金回収率は給水原価の増加により2.67％低下したが、100％超を維持し、類似団体平均値を上回っている。
⑥給水原価は、経常費用の増加により4.38円上がったが、類似団体平均値や全国平均を下回っている。
⑦施設利用率は、給水人口の減少に伴う配水量の減少により、類似団体平均値、全国平均を下回っている。現在、配水運用の効率化を図るため、浄水場の統廃合事業を実施している。
⑧有収率は、老朽管の更新や漏水調査を計画的に行っているが、市域が広く全国トップクラスの管路延長を有しているため、発見し難い少量の漏水の累積により、類似団体平均、全国平均を下回っている。
</t>
    <rPh sb="17" eb="19">
      <t>コウトウ</t>
    </rPh>
    <rPh sb="19" eb="20">
      <t>トウ</t>
    </rPh>
    <rPh sb="28" eb="30">
      <t>ゾウカ</t>
    </rPh>
    <rPh sb="39" eb="41">
      <t>テイカ</t>
    </rPh>
    <rPh sb="47" eb="48">
      <t>チ</t>
    </rPh>
    <rPh sb="49" eb="51">
      <t>ウワマワ</t>
    </rPh>
    <rPh sb="80" eb="85">
      <t>ケンセツカイリョウヒ</t>
    </rPh>
    <rPh sb="86" eb="88">
      <t>ゾウカ</t>
    </rPh>
    <rPh sb="89" eb="91">
      <t>キュウスイ</t>
    </rPh>
    <rPh sb="91" eb="93">
      <t>シュウエキ</t>
    </rPh>
    <rPh sb="94" eb="96">
      <t>ゲンショウ</t>
    </rPh>
    <rPh sb="105" eb="107">
      <t>テイカ</t>
    </rPh>
    <rPh sb="163" eb="165">
      <t>ゼンコク</t>
    </rPh>
    <rPh sb="165" eb="167">
      <t>ヘイキン</t>
    </rPh>
    <rPh sb="168" eb="170">
      <t>ウワマワ</t>
    </rPh>
    <rPh sb="271" eb="273">
      <t>テイカ</t>
    </rPh>
    <rPh sb="293" eb="294">
      <t>アタイ</t>
    </rPh>
    <rPh sb="295" eb="297">
      <t>ウワマワ</t>
    </rPh>
    <rPh sb="315" eb="317">
      <t>ゾウカ</t>
    </rPh>
    <rPh sb="325" eb="326">
      <t>ア</t>
    </rPh>
    <rPh sb="386" eb="387">
      <t>アタイ</t>
    </rPh>
    <phoneticPr fontId="16"/>
  </si>
  <si>
    <t>①有形固定資産減価償却率は、設備や管路の更新を計画的に行っているが、浄水場やポンプ場等が多く、管路延長が非常に長いことから、類似団体平均値、全国平均を上回っている。限られた投資財源を施設の効率化を図る浄水場の統廃合事業での施設、管路の新規事業を優先し、老朽施設の更新量を制限しているため、高い値となっている。
②管路経年化率は、管路延長が長く更新需要に更新が追い付かず年々上昇しており、管路延長の29％が法定耐用年数を超え、類似団体平均値や全国平均を上回っている。
③管路更新率は、類似団体平均値や全国平均に比べ低い値となっているが、限られた財源の中、令和３年度からの経営戦略で優先事業とした浄水場の統廃合が完了するまでは、管路更新を制限せざるを得ない状況にある。</t>
    <rPh sb="68" eb="69">
      <t>アタイ</t>
    </rPh>
    <rPh sb="186" eb="188">
      <t>ジョウショウ</t>
    </rPh>
    <rPh sb="218" eb="219">
      <t>アタイ</t>
    </rPh>
    <rPh sb="247" eb="248">
      <t>アタイ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</si>
</sst>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2" applyFont="1" applyBorder="1" applyAlignment="1" applyProtection="1">
      <alignment horizontal="justify" vertical="top" wrapText="1"/>
      <protection locked="0"/>
    </xf>
    <xf numFmtId="0" fontId="5" fillId="0" borderId="0" xfId="2" applyFont="1" applyBorder="1" applyAlignment="1" applyProtection="1">
      <alignment horizontal="justify" vertical="top" wrapText="1"/>
      <protection locked="0"/>
    </xf>
    <xf numFmtId="0" fontId="5" fillId="0" borderId="10" xfId="2" applyFont="1" applyBorder="1" applyAlignment="1" applyProtection="1">
      <alignment horizontal="justify" vertical="top" wrapText="1"/>
      <protection locked="0"/>
    </xf>
    <xf numFmtId="0" fontId="5" fillId="0" borderId="11" xfId="2" applyFont="1" applyBorder="1" applyAlignment="1" applyProtection="1">
      <alignment horizontal="justify" vertical="top" wrapText="1"/>
      <protection locked="0"/>
    </xf>
    <xf numFmtId="0" fontId="5" fillId="0" borderId="1" xfId="2" applyFont="1" applyBorder="1" applyAlignment="1" applyProtection="1">
      <alignment horizontal="justify" vertical="top" wrapText="1"/>
      <protection locked="0"/>
    </xf>
    <xf numFmtId="0" fontId="5" fillId="0" borderId="12" xfId="2" applyFont="1" applyBorder="1" applyAlignment="1" applyProtection="1">
      <alignment horizontal="justify"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c:v>
                </c:pt>
                <c:pt idx="1">
                  <c:v>0.67</c:v>
                </c:pt>
                <c:pt idx="2">
                  <c:v>0.54</c:v>
                </c:pt>
                <c:pt idx="3">
                  <c:v>0.51</c:v>
                </c:pt>
                <c:pt idx="4">
                  <c:v>0.35</c:v>
                </c:pt>
              </c:numCache>
            </c:numRef>
          </c:val>
          <c:extLst>
            <c:ext xmlns:c16="http://schemas.microsoft.com/office/drawing/2014/chart" uri="{C3380CC4-5D6E-409C-BE32-E72D297353CC}">
              <c16:uniqueId val="{00000000-048C-45A7-AAAD-D5D9FC4899E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048C-45A7-AAAD-D5D9FC4899E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55.83</c:v>
                </c:pt>
                <c:pt idx="1">
                  <c:v>54.17</c:v>
                </c:pt>
                <c:pt idx="2">
                  <c:v>54.58</c:v>
                </c:pt>
                <c:pt idx="3">
                  <c:v>54.3</c:v>
                </c:pt>
                <c:pt idx="4">
                  <c:v>53.75</c:v>
                </c:pt>
              </c:numCache>
            </c:numRef>
          </c:val>
          <c:extLst>
            <c:ext xmlns:c16="http://schemas.microsoft.com/office/drawing/2014/chart" uri="{C3380CC4-5D6E-409C-BE32-E72D297353CC}">
              <c16:uniqueId val="{00000000-3209-4475-9382-AA5510BC89C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3209-4475-9382-AA5510BC89C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86.3</c:v>
                </c:pt>
                <c:pt idx="1">
                  <c:v>86.72</c:v>
                </c:pt>
                <c:pt idx="2">
                  <c:v>86.46</c:v>
                </c:pt>
                <c:pt idx="3">
                  <c:v>86.03</c:v>
                </c:pt>
                <c:pt idx="4">
                  <c:v>85.28</c:v>
                </c:pt>
              </c:numCache>
            </c:numRef>
          </c:val>
          <c:extLst>
            <c:ext xmlns:c16="http://schemas.microsoft.com/office/drawing/2014/chart" uri="{C3380CC4-5D6E-409C-BE32-E72D297353CC}">
              <c16:uniqueId val="{00000000-7411-4BDA-B54A-ACF733B6C80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7411-4BDA-B54A-ACF733B6C80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115.37</c:v>
                </c:pt>
                <c:pt idx="1">
                  <c:v>110.35</c:v>
                </c:pt>
                <c:pt idx="2">
                  <c:v>108.8</c:v>
                </c:pt>
                <c:pt idx="3">
                  <c:v>111.37</c:v>
                </c:pt>
                <c:pt idx="4">
                  <c:v>109.12</c:v>
                </c:pt>
              </c:numCache>
            </c:numRef>
          </c:val>
          <c:extLst>
            <c:ext xmlns:c16="http://schemas.microsoft.com/office/drawing/2014/chart" uri="{C3380CC4-5D6E-409C-BE32-E72D297353CC}">
              <c16:uniqueId val="{00000000-B362-451F-A165-C3F4CCD01C6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B362-451F-A165-C3F4CCD01C6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53.32</c:v>
                </c:pt>
                <c:pt idx="1">
                  <c:v>54.36</c:v>
                </c:pt>
                <c:pt idx="2">
                  <c:v>55.13</c:v>
                </c:pt>
                <c:pt idx="3">
                  <c:v>56.24</c:v>
                </c:pt>
                <c:pt idx="4">
                  <c:v>57.2</c:v>
                </c:pt>
              </c:numCache>
            </c:numRef>
          </c:val>
          <c:extLst>
            <c:ext xmlns:c16="http://schemas.microsoft.com/office/drawing/2014/chart" uri="{C3380CC4-5D6E-409C-BE32-E72D297353CC}">
              <c16:uniqueId val="{00000000-4FC0-4540-A5ED-9F435C91938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4FC0-4540-A5ED-9F435C91938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22.75</c:v>
                </c:pt>
                <c:pt idx="1">
                  <c:v>24.89</c:v>
                </c:pt>
                <c:pt idx="2">
                  <c:v>26.34</c:v>
                </c:pt>
                <c:pt idx="3">
                  <c:v>27.12</c:v>
                </c:pt>
                <c:pt idx="4">
                  <c:v>29.23</c:v>
                </c:pt>
              </c:numCache>
            </c:numRef>
          </c:val>
          <c:extLst>
            <c:ext xmlns:c16="http://schemas.microsoft.com/office/drawing/2014/chart" uri="{C3380CC4-5D6E-409C-BE32-E72D297353CC}">
              <c16:uniqueId val="{00000000-6022-4351-8D95-AAB8C4AC2D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6022-4351-8D95-AAB8C4AC2D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8D-4BAD-9271-AA1CA62862C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398D-4BAD-9271-AA1CA62862C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298.67</c:v>
                </c:pt>
                <c:pt idx="1">
                  <c:v>295.39999999999998</c:v>
                </c:pt>
                <c:pt idx="2">
                  <c:v>300</c:v>
                </c:pt>
                <c:pt idx="3">
                  <c:v>281.79000000000002</c:v>
                </c:pt>
                <c:pt idx="4">
                  <c:v>253.62</c:v>
                </c:pt>
              </c:numCache>
            </c:numRef>
          </c:val>
          <c:extLst>
            <c:ext xmlns:c16="http://schemas.microsoft.com/office/drawing/2014/chart" uri="{C3380CC4-5D6E-409C-BE32-E72D297353CC}">
              <c16:uniqueId val="{00000000-62C6-4574-B714-1423FF68BD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62C6-4574-B714-1423FF68BD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374.84</c:v>
                </c:pt>
                <c:pt idx="1">
                  <c:v>370.85</c:v>
                </c:pt>
                <c:pt idx="2">
                  <c:v>366.5</c:v>
                </c:pt>
                <c:pt idx="3">
                  <c:v>360.5</c:v>
                </c:pt>
                <c:pt idx="4">
                  <c:v>359.17</c:v>
                </c:pt>
              </c:numCache>
            </c:numRef>
          </c:val>
          <c:extLst>
            <c:ext xmlns:c16="http://schemas.microsoft.com/office/drawing/2014/chart" uri="{C3380CC4-5D6E-409C-BE32-E72D297353CC}">
              <c16:uniqueId val="{00000000-69D3-4A11-8C3D-A806199B70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69D3-4A11-8C3D-A806199B70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105.99</c:v>
                </c:pt>
                <c:pt idx="1">
                  <c:v>100.86</c:v>
                </c:pt>
                <c:pt idx="2">
                  <c:v>100.22</c:v>
                </c:pt>
                <c:pt idx="3">
                  <c:v>104.32</c:v>
                </c:pt>
                <c:pt idx="4">
                  <c:v>101.65</c:v>
                </c:pt>
              </c:numCache>
            </c:numRef>
          </c:val>
          <c:extLst>
            <c:ext xmlns:c16="http://schemas.microsoft.com/office/drawing/2014/chart" uri="{C3380CC4-5D6E-409C-BE32-E72D297353CC}">
              <c16:uniqueId val="{00000000-9131-4291-8642-01A1214A430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9131-4291-8642-01A1214A430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154.24</c:v>
                </c:pt>
                <c:pt idx="1">
                  <c:v>162.36000000000001</c:v>
                </c:pt>
                <c:pt idx="2">
                  <c:v>163.19999999999999</c:v>
                </c:pt>
                <c:pt idx="3">
                  <c:v>157.01</c:v>
                </c:pt>
                <c:pt idx="4">
                  <c:v>161.38999999999999</c:v>
                </c:pt>
              </c:numCache>
            </c:numRef>
          </c:val>
          <c:extLst>
            <c:ext xmlns:c16="http://schemas.microsoft.com/office/drawing/2014/chart" uri="{C3380CC4-5D6E-409C-BE32-E72D297353CC}">
              <c16:uniqueId val="{00000000-64AF-44AF-BCAB-5C0178A89AC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64AF-44AF-BCAB-5C0178A89AC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新潟県　長岡市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A2</v>
      </c>
      <c r="X8" s="78"/>
      <c r="Y8" s="78"/>
      <c r="Z8" s="78"/>
      <c r="AA8" s="78"/>
      <c r="AB8" s="78"/>
      <c r="AC8" s="78"/>
      <c r="AD8" s="78" t="str">
        <f>データ!$M$6</f>
        <v>非設置</v>
      </c>
      <c r="AE8" s="78"/>
      <c r="AF8" s="78"/>
      <c r="AG8" s="78"/>
      <c r="AH8" s="78"/>
      <c r="AI8" s="78"/>
      <c r="AJ8" s="78"/>
      <c r="AK8" s="2"/>
      <c r="AL8" s="69">
        <f>データ!$R$6</f>
        <v>261287</v>
      </c>
      <c r="AM8" s="69"/>
      <c r="AN8" s="69"/>
      <c r="AO8" s="69"/>
      <c r="AP8" s="69"/>
      <c r="AQ8" s="69"/>
      <c r="AR8" s="69"/>
      <c r="AS8" s="69"/>
      <c r="AT8" s="37">
        <f>データ!$S$6</f>
        <v>891.05</v>
      </c>
      <c r="AU8" s="38"/>
      <c r="AV8" s="38"/>
      <c r="AW8" s="38"/>
      <c r="AX8" s="38"/>
      <c r="AY8" s="38"/>
      <c r="AZ8" s="38"/>
      <c r="BA8" s="38"/>
      <c r="BB8" s="58">
        <f>データ!$T$6</f>
        <v>293.23</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66.430000000000007</v>
      </c>
      <c r="J10" s="38"/>
      <c r="K10" s="38"/>
      <c r="L10" s="38"/>
      <c r="M10" s="38"/>
      <c r="N10" s="38"/>
      <c r="O10" s="68"/>
      <c r="P10" s="58">
        <f>データ!$P$6</f>
        <v>93.4</v>
      </c>
      <c r="Q10" s="58"/>
      <c r="R10" s="58"/>
      <c r="S10" s="58"/>
      <c r="T10" s="58"/>
      <c r="U10" s="58"/>
      <c r="V10" s="58"/>
      <c r="W10" s="69">
        <f>データ!$Q$6</f>
        <v>3003</v>
      </c>
      <c r="X10" s="69"/>
      <c r="Y10" s="69"/>
      <c r="Z10" s="69"/>
      <c r="AA10" s="69"/>
      <c r="AB10" s="69"/>
      <c r="AC10" s="69"/>
      <c r="AD10" s="2"/>
      <c r="AE10" s="2"/>
      <c r="AF10" s="2"/>
      <c r="AG10" s="2"/>
      <c r="AH10" s="2"/>
      <c r="AI10" s="2"/>
      <c r="AJ10" s="2"/>
      <c r="AK10" s="2"/>
      <c r="AL10" s="69">
        <f>データ!$U$6</f>
        <v>242706</v>
      </c>
      <c r="AM10" s="69"/>
      <c r="AN10" s="69"/>
      <c r="AO10" s="69"/>
      <c r="AP10" s="69"/>
      <c r="AQ10" s="69"/>
      <c r="AR10" s="69"/>
      <c r="AS10" s="69"/>
      <c r="AT10" s="37">
        <f>データ!$V$6</f>
        <v>519.45000000000005</v>
      </c>
      <c r="AU10" s="38"/>
      <c r="AV10" s="38"/>
      <c r="AW10" s="38"/>
      <c r="AX10" s="38"/>
      <c r="AY10" s="38"/>
      <c r="AZ10" s="38"/>
      <c r="BA10" s="38"/>
      <c r="BB10" s="58">
        <f>データ!$W$6</f>
        <v>467.24</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111</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MZGvTJwso/sFuJ4Q888FRYZOvjxGBmSo19ACvD9bVn7y3aXDfP1v6RUsQLLTztkmCE9a/oBuouxS/4lVb8edw==" saltValue="O30PXGJpX6DMTcnkdaNXK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152021</v>
      </c>
      <c r="D6" s="20">
        <f t="shared" si="3"/>
        <v>46</v>
      </c>
      <c r="E6" s="20">
        <f t="shared" si="3"/>
        <v>1</v>
      </c>
      <c r="F6" s="20">
        <f t="shared" si="3"/>
        <v>0</v>
      </c>
      <c r="G6" s="20">
        <f t="shared" si="3"/>
        <v>1</v>
      </c>
      <c r="H6" s="20" t="str">
        <f t="shared" si="3"/>
        <v>新潟県　長岡市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66.430000000000007</v>
      </c>
      <c r="P6" s="21">
        <f t="shared" si="3"/>
        <v>93.4</v>
      </c>
      <c r="Q6" s="21">
        <f t="shared" si="3"/>
        <v>3003</v>
      </c>
      <c r="R6" s="21">
        <f t="shared" si="3"/>
        <v>261287</v>
      </c>
      <c r="S6" s="21">
        <f t="shared" si="3"/>
        <v>891.05</v>
      </c>
      <c r="T6" s="21">
        <f t="shared" si="3"/>
        <v>293.23</v>
      </c>
      <c r="U6" s="21">
        <f t="shared" si="3"/>
        <v>242706</v>
      </c>
      <c r="V6" s="21">
        <f t="shared" si="3"/>
        <v>519.45000000000005</v>
      </c>
      <c r="W6" s="21">
        <f t="shared" si="3"/>
        <v>467.24</v>
      </c>
      <c r="X6" s="22">
        <f>IF(X7="",NA(),X7)</f>
        <v>115.37</v>
      </c>
      <c r="Y6" s="22">
        <f t="shared" ref="Y6:AG6" si="4">IF(Y7="",NA(),Y7)</f>
        <v>110.35</v>
      </c>
      <c r="Z6" s="22">
        <f t="shared" si="4"/>
        <v>108.8</v>
      </c>
      <c r="AA6" s="22">
        <f t="shared" si="4"/>
        <v>111.37</v>
      </c>
      <c r="AB6" s="22">
        <f t="shared" si="4"/>
        <v>109.12</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298.67</v>
      </c>
      <c r="AU6" s="22">
        <f t="shared" ref="AU6:BC6" si="6">IF(AU7="",NA(),AU7)</f>
        <v>295.39999999999998</v>
      </c>
      <c r="AV6" s="22">
        <f t="shared" si="6"/>
        <v>300</v>
      </c>
      <c r="AW6" s="22">
        <f t="shared" si="6"/>
        <v>281.79000000000002</v>
      </c>
      <c r="AX6" s="22">
        <f t="shared" si="6"/>
        <v>253.62</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374.84</v>
      </c>
      <c r="BF6" s="22">
        <f t="shared" ref="BF6:BN6" si="7">IF(BF7="",NA(),BF7)</f>
        <v>370.85</v>
      </c>
      <c r="BG6" s="22">
        <f t="shared" si="7"/>
        <v>366.5</v>
      </c>
      <c r="BH6" s="22">
        <f t="shared" si="7"/>
        <v>360.5</v>
      </c>
      <c r="BI6" s="22">
        <f t="shared" si="7"/>
        <v>359.17</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105.99</v>
      </c>
      <c r="BQ6" s="22">
        <f t="shared" ref="BQ6:BY6" si="8">IF(BQ7="",NA(),BQ7)</f>
        <v>100.86</v>
      </c>
      <c r="BR6" s="22">
        <f t="shared" si="8"/>
        <v>100.22</v>
      </c>
      <c r="BS6" s="22">
        <f t="shared" si="8"/>
        <v>104.32</v>
      </c>
      <c r="BT6" s="22">
        <f t="shared" si="8"/>
        <v>101.65</v>
      </c>
      <c r="BU6" s="22">
        <f t="shared" si="8"/>
        <v>104.84</v>
      </c>
      <c r="BV6" s="22">
        <f t="shared" si="8"/>
        <v>106.11</v>
      </c>
      <c r="BW6" s="22">
        <f t="shared" si="8"/>
        <v>103.75</v>
      </c>
      <c r="BX6" s="22">
        <f t="shared" si="8"/>
        <v>105.3</v>
      </c>
      <c r="BY6" s="22">
        <f t="shared" si="8"/>
        <v>99.41</v>
      </c>
      <c r="BZ6" s="21" t="str">
        <f>IF(BZ7="","",IF(BZ7="-","【-】","【"&amp;SUBSTITUTE(TEXT(BZ7,"#,##0.00"),"-","△")&amp;"】"))</f>
        <v>【97.47】</v>
      </c>
      <c r="CA6" s="22">
        <f>IF(CA7="",NA(),CA7)</f>
        <v>154.24</v>
      </c>
      <c r="CB6" s="22">
        <f t="shared" ref="CB6:CJ6" si="9">IF(CB7="",NA(),CB7)</f>
        <v>162.36000000000001</v>
      </c>
      <c r="CC6" s="22">
        <f t="shared" si="9"/>
        <v>163.19999999999999</v>
      </c>
      <c r="CD6" s="22">
        <f t="shared" si="9"/>
        <v>157.01</v>
      </c>
      <c r="CE6" s="22">
        <f t="shared" si="9"/>
        <v>161.38999999999999</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55.83</v>
      </c>
      <c r="CM6" s="22">
        <f t="shared" ref="CM6:CU6" si="10">IF(CM7="",NA(),CM7)</f>
        <v>54.17</v>
      </c>
      <c r="CN6" s="22">
        <f t="shared" si="10"/>
        <v>54.58</v>
      </c>
      <c r="CO6" s="22">
        <f t="shared" si="10"/>
        <v>54.3</v>
      </c>
      <c r="CP6" s="22">
        <f t="shared" si="10"/>
        <v>53.75</v>
      </c>
      <c r="CQ6" s="22">
        <f t="shared" si="10"/>
        <v>62.32</v>
      </c>
      <c r="CR6" s="22">
        <f t="shared" si="10"/>
        <v>61.71</v>
      </c>
      <c r="CS6" s="22">
        <f t="shared" si="10"/>
        <v>63.12</v>
      </c>
      <c r="CT6" s="22">
        <f t="shared" si="10"/>
        <v>62.57</v>
      </c>
      <c r="CU6" s="22">
        <f t="shared" si="10"/>
        <v>61.56</v>
      </c>
      <c r="CV6" s="21" t="str">
        <f>IF(CV7="","",IF(CV7="-","【-】","【"&amp;SUBSTITUTE(TEXT(CV7,"#,##0.00"),"-","△")&amp;"】"))</f>
        <v>【59.97】</v>
      </c>
      <c r="CW6" s="22">
        <f>IF(CW7="",NA(),CW7)</f>
        <v>86.3</v>
      </c>
      <c r="CX6" s="22">
        <f t="shared" ref="CX6:DF6" si="11">IF(CX7="",NA(),CX7)</f>
        <v>86.72</v>
      </c>
      <c r="CY6" s="22">
        <f t="shared" si="11"/>
        <v>86.46</v>
      </c>
      <c r="CZ6" s="22">
        <f t="shared" si="11"/>
        <v>86.03</v>
      </c>
      <c r="DA6" s="22">
        <f t="shared" si="11"/>
        <v>85.28</v>
      </c>
      <c r="DB6" s="22">
        <f t="shared" si="11"/>
        <v>90.19</v>
      </c>
      <c r="DC6" s="22">
        <f t="shared" si="11"/>
        <v>90.03</v>
      </c>
      <c r="DD6" s="22">
        <f t="shared" si="11"/>
        <v>90.09</v>
      </c>
      <c r="DE6" s="22">
        <f t="shared" si="11"/>
        <v>90.21</v>
      </c>
      <c r="DF6" s="22">
        <f t="shared" si="11"/>
        <v>90.11</v>
      </c>
      <c r="DG6" s="21" t="str">
        <f>IF(DG7="","",IF(DG7="-","【-】","【"&amp;SUBSTITUTE(TEXT(DG7,"#,##0.00"),"-","△")&amp;"】"))</f>
        <v>【89.76】</v>
      </c>
      <c r="DH6" s="22">
        <f>IF(DH7="",NA(),DH7)</f>
        <v>53.32</v>
      </c>
      <c r="DI6" s="22">
        <f t="shared" ref="DI6:DQ6" si="12">IF(DI7="",NA(),DI7)</f>
        <v>54.36</v>
      </c>
      <c r="DJ6" s="22">
        <f t="shared" si="12"/>
        <v>55.13</v>
      </c>
      <c r="DK6" s="22">
        <f t="shared" si="12"/>
        <v>56.24</v>
      </c>
      <c r="DL6" s="22">
        <f t="shared" si="12"/>
        <v>57.2</v>
      </c>
      <c r="DM6" s="22">
        <f t="shared" si="12"/>
        <v>48.86</v>
      </c>
      <c r="DN6" s="22">
        <f t="shared" si="12"/>
        <v>49.6</v>
      </c>
      <c r="DO6" s="22">
        <f t="shared" si="12"/>
        <v>50.31</v>
      </c>
      <c r="DP6" s="22">
        <f t="shared" si="12"/>
        <v>50.74</v>
      </c>
      <c r="DQ6" s="22">
        <f t="shared" si="12"/>
        <v>51.49</v>
      </c>
      <c r="DR6" s="21" t="str">
        <f>IF(DR7="","",IF(DR7="-","【-】","【"&amp;SUBSTITUTE(TEXT(DR7,"#,##0.00"),"-","△")&amp;"】"))</f>
        <v>【51.51】</v>
      </c>
      <c r="DS6" s="22">
        <f>IF(DS7="",NA(),DS7)</f>
        <v>22.75</v>
      </c>
      <c r="DT6" s="22">
        <f t="shared" ref="DT6:EB6" si="13">IF(DT7="",NA(),DT7)</f>
        <v>24.89</v>
      </c>
      <c r="DU6" s="22">
        <f t="shared" si="13"/>
        <v>26.34</v>
      </c>
      <c r="DV6" s="22">
        <f t="shared" si="13"/>
        <v>27.12</v>
      </c>
      <c r="DW6" s="22">
        <f t="shared" si="13"/>
        <v>29.23</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0.5</v>
      </c>
      <c r="EE6" s="22">
        <f t="shared" ref="EE6:EM6" si="14">IF(EE7="",NA(),EE7)</f>
        <v>0.67</v>
      </c>
      <c r="EF6" s="22">
        <f t="shared" si="14"/>
        <v>0.54</v>
      </c>
      <c r="EG6" s="22">
        <f t="shared" si="14"/>
        <v>0.51</v>
      </c>
      <c r="EH6" s="22">
        <f t="shared" si="14"/>
        <v>0.35</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152021</v>
      </c>
      <c r="D7" s="24">
        <v>46</v>
      </c>
      <c r="E7" s="24">
        <v>1</v>
      </c>
      <c r="F7" s="24">
        <v>0</v>
      </c>
      <c r="G7" s="24">
        <v>1</v>
      </c>
      <c r="H7" s="24" t="s">
        <v>93</v>
      </c>
      <c r="I7" s="24" t="s">
        <v>94</v>
      </c>
      <c r="J7" s="24" t="s">
        <v>95</v>
      </c>
      <c r="K7" s="24" t="s">
        <v>96</v>
      </c>
      <c r="L7" s="24" t="s">
        <v>97</v>
      </c>
      <c r="M7" s="24" t="s">
        <v>98</v>
      </c>
      <c r="N7" s="25" t="s">
        <v>99</v>
      </c>
      <c r="O7" s="25">
        <v>66.430000000000007</v>
      </c>
      <c r="P7" s="25">
        <v>93.4</v>
      </c>
      <c r="Q7" s="25">
        <v>3003</v>
      </c>
      <c r="R7" s="25">
        <v>261287</v>
      </c>
      <c r="S7" s="25">
        <v>891.05</v>
      </c>
      <c r="T7" s="25">
        <v>293.23</v>
      </c>
      <c r="U7" s="25">
        <v>242706</v>
      </c>
      <c r="V7" s="25">
        <v>519.45000000000005</v>
      </c>
      <c r="W7" s="25">
        <v>467.24</v>
      </c>
      <c r="X7" s="25">
        <v>115.37</v>
      </c>
      <c r="Y7" s="25">
        <v>110.35</v>
      </c>
      <c r="Z7" s="25">
        <v>108.8</v>
      </c>
      <c r="AA7" s="25">
        <v>111.37</v>
      </c>
      <c r="AB7" s="25">
        <v>109.12</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298.67</v>
      </c>
      <c r="AU7" s="25">
        <v>295.39999999999998</v>
      </c>
      <c r="AV7" s="25">
        <v>300</v>
      </c>
      <c r="AW7" s="25">
        <v>281.79000000000002</v>
      </c>
      <c r="AX7" s="25">
        <v>253.62</v>
      </c>
      <c r="AY7" s="25">
        <v>318.89</v>
      </c>
      <c r="AZ7" s="25">
        <v>309.10000000000002</v>
      </c>
      <c r="BA7" s="25">
        <v>306.08</v>
      </c>
      <c r="BB7" s="25">
        <v>306.14999999999998</v>
      </c>
      <c r="BC7" s="25">
        <v>297.54000000000002</v>
      </c>
      <c r="BD7" s="25">
        <v>252.29</v>
      </c>
      <c r="BE7" s="25">
        <v>374.84</v>
      </c>
      <c r="BF7" s="25">
        <v>370.85</v>
      </c>
      <c r="BG7" s="25">
        <v>366.5</v>
      </c>
      <c r="BH7" s="25">
        <v>360.5</v>
      </c>
      <c r="BI7" s="25">
        <v>359.17</v>
      </c>
      <c r="BJ7" s="25">
        <v>290.07</v>
      </c>
      <c r="BK7" s="25">
        <v>290.42</v>
      </c>
      <c r="BL7" s="25">
        <v>294.66000000000003</v>
      </c>
      <c r="BM7" s="25">
        <v>285.27</v>
      </c>
      <c r="BN7" s="25">
        <v>294.73</v>
      </c>
      <c r="BO7" s="25">
        <v>268.07</v>
      </c>
      <c r="BP7" s="25">
        <v>105.99</v>
      </c>
      <c r="BQ7" s="25">
        <v>100.86</v>
      </c>
      <c r="BR7" s="25">
        <v>100.22</v>
      </c>
      <c r="BS7" s="25">
        <v>104.32</v>
      </c>
      <c r="BT7" s="25">
        <v>101.65</v>
      </c>
      <c r="BU7" s="25">
        <v>104.84</v>
      </c>
      <c r="BV7" s="25">
        <v>106.11</v>
      </c>
      <c r="BW7" s="25">
        <v>103.75</v>
      </c>
      <c r="BX7" s="25">
        <v>105.3</v>
      </c>
      <c r="BY7" s="25">
        <v>99.41</v>
      </c>
      <c r="BZ7" s="25">
        <v>97.47</v>
      </c>
      <c r="CA7" s="25">
        <v>154.24</v>
      </c>
      <c r="CB7" s="25">
        <v>162.36000000000001</v>
      </c>
      <c r="CC7" s="25">
        <v>163.19999999999999</v>
      </c>
      <c r="CD7" s="25">
        <v>157.01</v>
      </c>
      <c r="CE7" s="25">
        <v>161.38999999999999</v>
      </c>
      <c r="CF7" s="25">
        <v>161.82</v>
      </c>
      <c r="CG7" s="25">
        <v>161.03</v>
      </c>
      <c r="CH7" s="25">
        <v>159.93</v>
      </c>
      <c r="CI7" s="25">
        <v>162.77000000000001</v>
      </c>
      <c r="CJ7" s="25">
        <v>170.87</v>
      </c>
      <c r="CK7" s="25">
        <v>174.75</v>
      </c>
      <c r="CL7" s="25">
        <v>55.83</v>
      </c>
      <c r="CM7" s="25">
        <v>54.17</v>
      </c>
      <c r="CN7" s="25">
        <v>54.58</v>
      </c>
      <c r="CO7" s="25">
        <v>54.3</v>
      </c>
      <c r="CP7" s="25">
        <v>53.75</v>
      </c>
      <c r="CQ7" s="25">
        <v>62.32</v>
      </c>
      <c r="CR7" s="25">
        <v>61.71</v>
      </c>
      <c r="CS7" s="25">
        <v>63.12</v>
      </c>
      <c r="CT7" s="25">
        <v>62.57</v>
      </c>
      <c r="CU7" s="25">
        <v>61.56</v>
      </c>
      <c r="CV7" s="25">
        <v>59.97</v>
      </c>
      <c r="CW7" s="25">
        <v>86.3</v>
      </c>
      <c r="CX7" s="25">
        <v>86.72</v>
      </c>
      <c r="CY7" s="25">
        <v>86.46</v>
      </c>
      <c r="CZ7" s="25">
        <v>86.03</v>
      </c>
      <c r="DA7" s="25">
        <v>85.28</v>
      </c>
      <c r="DB7" s="25">
        <v>90.19</v>
      </c>
      <c r="DC7" s="25">
        <v>90.03</v>
      </c>
      <c r="DD7" s="25">
        <v>90.09</v>
      </c>
      <c r="DE7" s="25">
        <v>90.21</v>
      </c>
      <c r="DF7" s="25">
        <v>90.11</v>
      </c>
      <c r="DG7" s="25">
        <v>89.76</v>
      </c>
      <c r="DH7" s="25">
        <v>53.32</v>
      </c>
      <c r="DI7" s="25">
        <v>54.36</v>
      </c>
      <c r="DJ7" s="25">
        <v>55.13</v>
      </c>
      <c r="DK7" s="25">
        <v>56.24</v>
      </c>
      <c r="DL7" s="25">
        <v>57.2</v>
      </c>
      <c r="DM7" s="25">
        <v>48.86</v>
      </c>
      <c r="DN7" s="25">
        <v>49.6</v>
      </c>
      <c r="DO7" s="25">
        <v>50.31</v>
      </c>
      <c r="DP7" s="25">
        <v>50.74</v>
      </c>
      <c r="DQ7" s="25">
        <v>51.49</v>
      </c>
      <c r="DR7" s="25">
        <v>51.51</v>
      </c>
      <c r="DS7" s="25">
        <v>22.75</v>
      </c>
      <c r="DT7" s="25">
        <v>24.89</v>
      </c>
      <c r="DU7" s="25">
        <v>26.34</v>
      </c>
      <c r="DV7" s="25">
        <v>27.12</v>
      </c>
      <c r="DW7" s="25">
        <v>29.23</v>
      </c>
      <c r="DX7" s="25">
        <v>18.510000000000002</v>
      </c>
      <c r="DY7" s="25">
        <v>20.49</v>
      </c>
      <c r="DZ7" s="25">
        <v>21.34</v>
      </c>
      <c r="EA7" s="25">
        <v>23.27</v>
      </c>
      <c r="EB7" s="25">
        <v>25.18</v>
      </c>
      <c r="EC7" s="25">
        <v>23.75</v>
      </c>
      <c r="ED7" s="25">
        <v>0.5</v>
      </c>
      <c r="EE7" s="25">
        <v>0.67</v>
      </c>
      <c r="EF7" s="25">
        <v>0.54</v>
      </c>
      <c r="EG7" s="25">
        <v>0.51</v>
      </c>
      <c r="EH7" s="25">
        <v>0.35</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長岡市役所</cp:lastModifiedBy>
  <cp:lastPrinted>2024-01-23T02:36:03Z</cp:lastPrinted>
  <dcterms:created xsi:type="dcterms:W3CDTF">2023-12-05T00:52:28Z</dcterms:created>
  <dcterms:modified xsi:type="dcterms:W3CDTF">2024-01-23T02:38:59Z</dcterms:modified>
  <cp:category/>
</cp:coreProperties>
</file>